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135" yWindow="105" windowWidth="15255" windowHeight="12450" tabRatio="893"/>
  </bookViews>
  <sheets>
    <sheet name="Титульный" sheetId="1" r:id="rId1"/>
    <sheet name="ФХД_ Поступления и выплаты" sheetId="2" state="hidden" r:id="rId2"/>
    <sheet name="Поступления и выплаты" sheetId="3" r:id="rId3"/>
    <sheet name="ФХД_ Поступления и выплаты АЦК" sheetId="4" state="hidden" r:id="rId4"/>
    <sheet name="ФХД_ Сведения по выплатам на з" sheetId="5" state="hidden" r:id="rId5"/>
    <sheet name="Лист3" sheetId="6" state="hidden" r:id="rId6"/>
    <sheet name="ФХД_ Сведения по выплатам н (2" sheetId="7" state="hidden" r:id="rId7"/>
    <sheet name="ФХД_ Сведения по выплатам АЦК" sheetId="8" state="hidden" r:id="rId8"/>
    <sheet name="НАБЛЮДАТЕЛЬНЫЙ" sheetId="9" state="hidden" r:id="rId9"/>
    <sheet name="ФХД_ Сведения по выплатам" sheetId="10" r:id="rId10"/>
  </sheets>
  <externalReferences>
    <externalReference r:id="rId11"/>
  </externalReferences>
  <definedNames>
    <definedName name="_edn1" localSheetId="2">'Поступления и выплаты'!$A$127</definedName>
    <definedName name="_edn1" localSheetId="0">Титульный!#REF!</definedName>
    <definedName name="_edn2" localSheetId="2">'Поступления и выплаты'!$A$128</definedName>
    <definedName name="_edn2" localSheetId="0">Титульный!#REF!</definedName>
    <definedName name="_edn3" localSheetId="2">'Поступления и выплаты'!$A$129</definedName>
    <definedName name="_edn3" localSheetId="0">Титульный!#REF!</definedName>
    <definedName name="_edn4" localSheetId="2">'Поступления и выплаты'!$A$135</definedName>
    <definedName name="_edn4" localSheetId="0">Титульный!#REF!</definedName>
    <definedName name="_edn5" localSheetId="2">'Поступления и выплаты'!$A$136</definedName>
    <definedName name="_edn5" localSheetId="0">Титульный!#REF!</definedName>
    <definedName name="_edn6" localSheetId="5">Лист3!$A$147</definedName>
    <definedName name="_edn7" localSheetId="5">Лист3!$A$148</definedName>
    <definedName name="_ednref1" localSheetId="2">'Поступления и выплаты'!#REF!</definedName>
    <definedName name="_ednref1" localSheetId="0">Титульный!$A$22</definedName>
    <definedName name="_ednref2" localSheetId="2">'Поступления и выплаты'!#REF!</definedName>
    <definedName name="_ednref2" localSheetId="0">Титульный!$A$23</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выплаты'!$A$6</definedName>
    <definedName name="_ednref5" localSheetId="0">Титульный!#REF!</definedName>
    <definedName name="_ednref6" localSheetId="5">Лист3!$B$63</definedName>
    <definedName name="_ednref7" localSheetId="5">Лист3!$B$96</definedName>
    <definedName name="IS_DOCUMENT" localSheetId="1">'ФХД_ Поступления и выплаты'!$A$80</definedName>
    <definedName name="IS_DOCUMENT" localSheetId="3">'ФХД_ Поступления и выплаты АЦК'!$A$76</definedName>
    <definedName name="IS_DOCUMENT" localSheetId="9">'ФХД_ Сведения по выплатам'!$A$50</definedName>
    <definedName name="IS_DOCUMENT" localSheetId="7">'ФХД_ Сведения по выплатам АЦК'!$A$49</definedName>
    <definedName name="IS_DOCUMENT" localSheetId="6">'ФХД_ Сведения по выплатам н (2'!$A$40</definedName>
    <definedName name="IS_DOCUMENT" localSheetId="4">'ФХД_ Сведения по выплатам на з'!$A$33</definedName>
    <definedName name="Print_Titles" localSheetId="5">Лист3!$4:$6</definedName>
    <definedName name="Print_Titles" localSheetId="2">'Поступления и выплаты'!$2:$5</definedName>
    <definedName name="_xlnm.Print_Area" localSheetId="5">Лист3!$A$1:$H$127</definedName>
    <definedName name="_xlnm.Print_Area" localSheetId="2">'Поступления и выплаты'!$A$1:$T$125</definedName>
    <definedName name="_xlnm.Print_Area" localSheetId="0">Титульный!$A$1:$Q$61</definedName>
    <definedName name="_xlnm.Print_Area" localSheetId="1">'ФХД_ Поступления и выплаты'!$A$1:$H$80</definedName>
    <definedName name="_xlnm.Print_Area" localSheetId="3">'ФХД_ Поступления и выплаты АЦК'!$A$1:$I$76</definedName>
    <definedName name="_xlnm.Print_Area" localSheetId="9">'ФХД_ Сведения по выплатам'!$A$1:$DA$59</definedName>
    <definedName name="_xlnm.Print_Area" localSheetId="7">'ФХД_ Сведения по выплатам АЦК'!$A$1:$DA$56</definedName>
    <definedName name="_xlnm.Print_Area" localSheetId="6">'ФХД_ Сведения по выплатам н (2'!$A$1:$DA$47</definedName>
    <definedName name="_xlnm.Print_Area" localSheetId="4">'ФХД_ Сведения по выплатам на з'!$A$1:$CZ$45</definedName>
  </definedNames>
  <calcPr calcId="145621" fullPrecision="0"/>
</workbook>
</file>

<file path=xl/calcChain.xml><?xml version="1.0" encoding="utf-8"?>
<calcChain xmlns="http://schemas.openxmlformats.org/spreadsheetml/2006/main">
  <c r="E6" i="3" l="1"/>
  <c r="I6" i="3"/>
  <c r="J6" i="3"/>
  <c r="I44" i="3"/>
  <c r="E44" i="3" s="1"/>
  <c r="E42" i="3" s="1"/>
  <c r="E57" i="3"/>
  <c r="I57" i="3"/>
  <c r="P15" i="3" l="1"/>
  <c r="L15" i="3"/>
  <c r="P107" i="3"/>
  <c r="L107" i="3"/>
  <c r="E107" i="3"/>
  <c r="CX28" i="10" l="1"/>
  <c r="CX15" i="10" s="1"/>
  <c r="CX16" i="10"/>
  <c r="E15" i="3" l="1"/>
  <c r="E100" i="3" l="1"/>
  <c r="DA25" i="10" l="1"/>
  <c r="CZ25" i="10"/>
  <c r="CY25" i="10"/>
  <c r="CX25" i="10"/>
  <c r="DA11" i="10"/>
  <c r="CZ11" i="10"/>
  <c r="CY11" i="10"/>
  <c r="CX11" i="10"/>
  <c r="P76" i="3" l="1"/>
  <c r="L76" i="3"/>
  <c r="E76" i="3"/>
  <c r="E70" i="3" s="1"/>
  <c r="R80" i="3"/>
  <c r="Q80" i="3"/>
  <c r="N80" i="3"/>
  <c r="M80" i="3"/>
  <c r="G80" i="3"/>
  <c r="F80" i="3"/>
  <c r="DA19" i="10" l="1"/>
  <c r="DA16" i="10"/>
  <c r="CZ16" i="10"/>
  <c r="CY16" i="10"/>
  <c r="CZ19" i="10"/>
  <c r="CY19" i="10"/>
  <c r="CX19" i="10"/>
  <c r="DA28" i="10"/>
  <c r="CZ28" i="10"/>
  <c r="CY28" i="10"/>
  <c r="DA15" i="10" l="1"/>
  <c r="CZ15" i="10"/>
  <c r="CZ8" i="10" s="1"/>
  <c r="CY15" i="10"/>
  <c r="CY8" i="10" s="1"/>
  <c r="CX8" i="10"/>
  <c r="DA8" i="10"/>
  <c r="CY36" i="10" l="1"/>
  <c r="CX27" i="8"/>
  <c r="CX21" i="8"/>
  <c r="CX18" i="8" s="1"/>
  <c r="CX15" i="8"/>
  <c r="DA10" i="8"/>
  <c r="CZ10" i="8"/>
  <c r="CY10" i="8"/>
  <c r="CX10" i="8"/>
  <c r="CZ26" i="7"/>
  <c r="CZ29" i="7" s="1"/>
  <c r="CY26" i="7"/>
  <c r="CY28" i="7" s="1"/>
  <c r="CX26" i="7"/>
  <c r="CX27" i="7" s="1"/>
  <c r="G103" i="6"/>
  <c r="F103" i="6"/>
  <c r="E103" i="6"/>
  <c r="G79" i="6"/>
  <c r="G87" i="6" s="1"/>
  <c r="F79" i="6"/>
  <c r="F87" i="6" s="1"/>
  <c r="E79" i="6"/>
  <c r="E87" i="6" s="1"/>
  <c r="E45" i="6"/>
  <c r="G36" i="6"/>
  <c r="G45" i="6" s="1"/>
  <c r="F36" i="6"/>
  <c r="F45" i="6" s="1"/>
  <c r="G30" i="6"/>
  <c r="F30" i="6"/>
  <c r="F7" i="6" s="1"/>
  <c r="G7" i="6"/>
  <c r="CW21" i="5"/>
  <c r="CW19" i="5" s="1"/>
  <c r="CW7" i="5" s="1"/>
  <c r="R100" i="3"/>
  <c r="Q100" i="3"/>
  <c r="P100" i="3"/>
  <c r="P94" i="3" s="1"/>
  <c r="O100" i="3"/>
  <c r="N100" i="3"/>
  <c r="M100" i="3"/>
  <c r="L100" i="3"/>
  <c r="L94" i="3" s="1"/>
  <c r="H100" i="3"/>
  <c r="G100" i="3"/>
  <c r="F100" i="3"/>
  <c r="E94" i="3"/>
  <c r="R79" i="3"/>
  <c r="Q79" i="3"/>
  <c r="N79" i="3"/>
  <c r="N76" i="3" s="1"/>
  <c r="M79" i="3"/>
  <c r="M76" i="3" s="1"/>
  <c r="G79" i="3"/>
  <c r="F79" i="3"/>
  <c r="F70" i="3" s="1"/>
  <c r="P70" i="3"/>
  <c r="O76" i="3"/>
  <c r="O70" i="3" s="1"/>
  <c r="L70" i="3"/>
  <c r="R72" i="3"/>
  <c r="R70" i="3" s="1"/>
  <c r="N72" i="3"/>
  <c r="M72" i="3"/>
  <c r="G72" i="3"/>
  <c r="S70" i="3"/>
  <c r="Q70" i="3"/>
  <c r="H70" i="3"/>
  <c r="S61" i="3"/>
  <c r="R61" i="3"/>
  <c r="Q61" i="3"/>
  <c r="O61" i="3"/>
  <c r="N61" i="3"/>
  <c r="M61" i="3"/>
  <c r="L61" i="3"/>
  <c r="H61" i="3"/>
  <c r="G61" i="3"/>
  <c r="F61" i="3"/>
  <c r="R59" i="3"/>
  <c r="N59" i="3"/>
  <c r="G59" i="3"/>
  <c r="R57" i="3"/>
  <c r="Q57" i="3"/>
  <c r="Q55" i="3" s="1"/>
  <c r="N57" i="3"/>
  <c r="M57" i="3"/>
  <c r="M55" i="3" s="1"/>
  <c r="G57" i="3"/>
  <c r="F57" i="3"/>
  <c r="F55" i="3" s="1"/>
  <c r="S55" i="3"/>
  <c r="P55" i="3"/>
  <c r="O55" i="3"/>
  <c r="L55" i="3"/>
  <c r="H55" i="3"/>
  <c r="E55" i="3"/>
  <c r="S46" i="3"/>
  <c r="S39" i="3" s="1"/>
  <c r="R46" i="3"/>
  <c r="Q46" i="3"/>
  <c r="P46" i="3"/>
  <c r="O46" i="3"/>
  <c r="N46" i="3"/>
  <c r="M46" i="3"/>
  <c r="L46" i="3"/>
  <c r="H46" i="3"/>
  <c r="G46" i="3"/>
  <c r="F46" i="3"/>
  <c r="E46" i="3"/>
  <c r="R42" i="3"/>
  <c r="Q42" i="3"/>
  <c r="P42" i="3"/>
  <c r="O42" i="3"/>
  <c r="N42" i="3"/>
  <c r="M42" i="3"/>
  <c r="L42" i="3"/>
  <c r="G42" i="3"/>
  <c r="F42" i="3"/>
  <c r="P31" i="3"/>
  <c r="L31" i="3"/>
  <c r="E31" i="3"/>
  <c r="P27" i="3"/>
  <c r="L27" i="3"/>
  <c r="E27" i="3"/>
  <c r="S24" i="3"/>
  <c r="S11" i="3" s="1"/>
  <c r="H24" i="3"/>
  <c r="H11" i="3" s="1"/>
  <c r="P21" i="3"/>
  <c r="L21" i="3"/>
  <c r="R17" i="3"/>
  <c r="N17" i="3"/>
  <c r="G17" i="3"/>
  <c r="P16" i="3"/>
  <c r="N16" i="3"/>
  <c r="L16" i="3"/>
  <c r="G16" i="3"/>
  <c r="E16" i="3"/>
  <c r="R15" i="3"/>
  <c r="R11" i="3" s="1"/>
  <c r="Q15" i="3"/>
  <c r="Q11" i="3" s="1"/>
  <c r="N15" i="3"/>
  <c r="N11" i="3" s="1"/>
  <c r="G15" i="3"/>
  <c r="G11" i="3" s="1"/>
  <c r="M11" i="3"/>
  <c r="F11" i="3"/>
  <c r="E30" i="6" l="1"/>
  <c r="E7" i="6" s="1"/>
  <c r="N55" i="3"/>
  <c r="N39" i="3" s="1"/>
  <c r="G55" i="3"/>
  <c r="G39" i="3" s="1"/>
  <c r="R55" i="3"/>
  <c r="R39" i="3" s="1"/>
  <c r="R37" i="3" s="1"/>
  <c r="H39" i="3"/>
  <c r="H37" i="3" s="1"/>
  <c r="S37" i="3"/>
  <c r="G70" i="3"/>
  <c r="CX14" i="8"/>
  <c r="CX7" i="8" s="1"/>
  <c r="Q39" i="3"/>
  <c r="Q37" i="3" s="1"/>
  <c r="M39" i="3"/>
  <c r="P11" i="3"/>
  <c r="N70" i="3"/>
  <c r="F39" i="3"/>
  <c r="F37" i="3" s="1"/>
  <c r="L11" i="3"/>
  <c r="E11" i="3"/>
  <c r="O39" i="3"/>
  <c r="O37" i="3" s="1"/>
  <c r="E39" i="3"/>
  <c r="E37" i="3" s="1"/>
  <c r="L39" i="3"/>
  <c r="L37" i="3" s="1"/>
  <c r="P39" i="3"/>
  <c r="P37" i="3" s="1"/>
  <c r="CZ36" i="10"/>
  <c r="CX36" i="10"/>
  <c r="M70" i="3"/>
  <c r="G37" i="3" l="1"/>
  <c r="M37" i="3"/>
  <c r="N37" i="3"/>
</calcChain>
</file>

<file path=xl/sharedStrings.xml><?xml version="1.0" encoding="utf-8"?>
<sst xmlns="http://schemas.openxmlformats.org/spreadsheetml/2006/main" count="1856" uniqueCount="486">
  <si>
    <t>УТВЕРЖДАЮ</t>
  </si>
  <si>
    <t>Директор</t>
  </si>
  <si>
    <t>(руководитель, учреждение)</t>
  </si>
  <si>
    <t xml:space="preserve">Орган, осуществляющий </t>
  </si>
  <si>
    <t>функции и полномочия учредителя</t>
  </si>
  <si>
    <t>Учреждение</t>
  </si>
  <si>
    <t xml:space="preserve">Единица измерения: руб         </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</si>
  <si>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</si>
  <si>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</si>
  <si>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</si>
  <si>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</si>
  <si>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</si>
  <si>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</si>
  <si>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</si>
  <si>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t>
  </si>
  <si>
    <t>на 2020 г</t>
  </si>
  <si>
    <t>на 2021 г</t>
  </si>
  <si>
    <t>на 2022 г</t>
  </si>
  <si>
    <t>за пределами планового периода</t>
  </si>
  <si>
    <t>текущий финансовый год</t>
  </si>
  <si>
    <t>первый год планового периода</t>
  </si>
  <si>
    <t>второй год планового периода</t>
  </si>
  <si>
    <t>1</t>
  </si>
  <si>
    <t>2</t>
  </si>
  <si>
    <t>3</t>
  </si>
  <si>
    <t>4</t>
  </si>
  <si>
    <t>5</t>
  </si>
  <si>
    <t>6</t>
  </si>
  <si>
    <t>7</t>
  </si>
  <si>
    <t>8</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</si>
  <si>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</si>
  <si>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</si>
  <si>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</si>
  <si>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</si>
  <si>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</si>
  <si>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</si>
  <si>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1000</t>
  </si>
  <si>
    <t>000</t>
  </si>
  <si>
    <t>доходы от оказания услуг, работ, компенсации затрат учреждений, всего</t>
  </si>
  <si>
    <t>1200</t>
  </si>
  <si>
    <t>130</t>
  </si>
  <si>
    <t>в том числе:</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</si>
  <si>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</si>
  <si>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</si>
  <si>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Поступления от иной, приносящей доход деятельности</t>
  </si>
  <si>
    <t>1230</t>
  </si>
  <si>
    <t xml:space="preserve">   Безвозмездные денежные поступления, всего</t>
  </si>
  <si>
    <t>1400</t>
  </si>
  <si>
    <t>150</t>
  </si>
  <si>
    <t xml:space="preserve">      Целевые субсидии</t>
  </si>
  <si>
    <t>1410</t>
  </si>
  <si>
    <t xml:space="preserve">   Доходы от операций с активами, всего</t>
  </si>
  <si>
    <t>1900</t>
  </si>
  <si>
    <t xml:space="preserve">      Прочие поступления, всего</t>
  </si>
  <si>
    <t>1980</t>
  </si>
  <si>
    <t xml:space="preserve">         Увеличение остатков денежных средств за счет возврата дебиторской задолженности прошлых лет</t>
  </si>
  <si>
    <t>1981</t>
  </si>
  <si>
    <t>510</t>
  </si>
  <si>
    <t>Расходы, всего</t>
  </si>
  <si>
    <t>2000</t>
  </si>
  <si>
    <t xml:space="preserve">   Выплаты персоналу, всего</t>
  </si>
  <si>
    <t>2100</t>
  </si>
  <si>
    <t xml:space="preserve">      Оплата труда и начисления на выплаты по оплате труда</t>
  </si>
  <si>
    <t>2110</t>
  </si>
  <si>
    <t>111</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</si>
  <si>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</si>
  <si>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</si>
  <si>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</si>
  <si>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</si>
  <si>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</si>
  <si>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</si>
  <si>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2120</t>
  </si>
  <si>
    <t>112</t>
  </si>
  <si>
    <t xml:space="preserve">         Прочие выплаты персоналу, в том числе компенсационного характера</t>
  </si>
  <si>
    <t>2121</t>
  </si>
  <si>
    <t>212</t>
  </si>
  <si>
    <t>214</t>
  </si>
  <si>
    <t>226</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</si>
  <si>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</si>
  <si>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</si>
  <si>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</si>
  <si>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 xml:space="preserve">         На выплаты по оплате труда</t>
  </si>
  <si>
    <t>2141</t>
  </si>
  <si>
    <t>213</t>
  </si>
  <si>
    <t xml:space="preserve">   Уплату налогов, сборов и иных платежей, всего</t>
  </si>
  <si>
    <t>2300</t>
  </si>
  <si>
    <t>850</t>
  </si>
  <si>
    <t xml:space="preserve">      Налог на имущество организаций и земельный налог</t>
  </si>
  <si>
    <t>2310</t>
  </si>
  <si>
    <t>851</t>
  </si>
  <si>
    <t>291</t>
  </si>
  <si>
    <t xml:space="preserve">      Уплата штрафов (в том числе административных), пеней, иных платежей</t>
  </si>
  <si>
    <t>2330</t>
  </si>
  <si>
    <t>853</t>
  </si>
  <si>
    <t>297</t>
  </si>
  <si>
    <t xml:space="preserve">   Расходы на закупку товаров, работ, услуг, всего</t>
  </si>
  <si>
    <t>2600</t>
  </si>
  <si>
    <t xml:space="preserve">      Прочую закупку товаров, работ и услуг, всего</t>
  </si>
  <si>
    <t>2640</t>
  </si>
  <si>
    <t>244</t>
  </si>
  <si>
    <t xml:space="preserve">         Прочие работы, услуги</t>
  </si>
  <si>
    <t>2641</t>
  </si>
  <si>
    <t xml:space="preserve">         Услуги связи</t>
  </si>
  <si>
    <t>221</t>
  </si>
  <si>
    <t xml:space="preserve">         Транспортные услуги</t>
  </si>
  <si>
    <t>222</t>
  </si>
  <si>
    <t xml:space="preserve">         Коммунальные услуги</t>
  </si>
  <si>
    <t>223</t>
  </si>
  <si>
    <t xml:space="preserve">         Работы, услуги по содержанию имущества</t>
  </si>
  <si>
    <t>225</t>
  </si>
  <si>
    <t xml:space="preserve">         Увеличение стоимости основных средств</t>
  </si>
  <si>
    <t>310</t>
  </si>
  <si>
    <t xml:space="preserve">         Увеличение стоимости материальных запасов</t>
  </si>
  <si>
    <t>342</t>
  </si>
  <si>
    <t>345</t>
  </si>
  <si>
    <t>346</t>
  </si>
  <si>
    <t>349</t>
  </si>
  <si>
    <t>Выплаты, уменьшающие доход, всего</t>
  </si>
  <si>
    <t>3000</t>
  </si>
  <si>
    <t>100</t>
  </si>
  <si>
    <t>Налог на прибыль</t>
  </si>
  <si>
    <t>3010</t>
  </si>
  <si>
    <t>180</t>
  </si>
  <si>
    <t>Налог на добавленную стоимость</t>
  </si>
  <si>
    <t>3020</t>
  </si>
  <si>
    <t>Прочие налоги, уменьшающие доход</t>
  </si>
  <si>
    <t>3030</t>
  </si>
  <si>
    <t>-</t>
  </si>
  <si>
    <t>x</t>
  </si>
  <si>
    <t>доходы от штрафов, пеней, иных сумм принудительного изъятия, всего</t>
  </si>
  <si>
    <t>безвозмездные денежные поступления, всего</t>
  </si>
  <si>
    <t>субсидии на осуществление капитальных вложений</t>
  </si>
  <si>
    <t>прочие доходы, всего</t>
  </si>
  <si>
    <t>прочие поступления, всего</t>
  </si>
  <si>
    <t>из них:</t>
  </si>
  <si>
    <t>возврат обеспечения заявок при проведении конкурсов (аукционов), а также обеспечения исполнения конрактов (договоров)</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</si>
  <si>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</si>
  <si>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</si>
  <si>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</si>
  <si>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</si>
  <si>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</si>
  <si>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</si>
  <si>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</si>
  <si>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иные выплаты работникам</t>
  </si>
  <si>
    <t>социальные и иные выплаты населению, всего</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</si>
  <si>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</si>
  <si>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</si>
  <si>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</si>
  <si>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</si>
  <si>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</si>
  <si>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</si>
  <si>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</si>
  <si>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</si>
  <si>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</si>
  <si>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</si>
  <si>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</si>
  <si>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</si>
  <si>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</si>
  <si>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 xml:space="preserve">взносы в международные организации </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</si>
  <si>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</si>
  <si>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</si>
  <si>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</si>
  <si>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</si>
  <si>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</si>
  <si>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</si>
  <si>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</si>
  <si>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</si>
  <si>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</si>
  <si>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</si>
  <si>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</si>
  <si>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</si>
  <si>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</si>
  <si>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</si>
  <si>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</si>
  <si>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</si>
  <si>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добавленную стоимость</t>
  </si>
  <si>
    <t>прочие налоги, уменьшающие доход</t>
  </si>
  <si>
    <t>Прочие выплаты, всего</t>
  </si>
  <si>
    <t>выплата на обеспечение заявок при проведении конкурсов (аукционов), а также обеспечение исполнения контрактов (договоров)</t>
  </si>
  <si>
    <t>Ведущий экономист</t>
  </si>
  <si>
    <t>А.А. Кондрашенко</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</si>
  <si>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</si>
  <si>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</si>
  <si>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</si>
  <si>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</si>
  <si>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</si>
  <si>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</si>
  <si>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</si>
  <si>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</si>
  <si>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</si>
  <si>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</si>
  <si>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Приложение</t>
  </si>
  <si>
    <t>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 августа 2018 г. № 186н</t>
  </si>
  <si>
    <t>Утверждаю</t>
  </si>
  <si>
    <t>(наименование должности уполномоченного лица)</t>
  </si>
  <si>
    <t>Администрация города Сургута</t>
  </si>
  <si>
    <t>(наименование органа - учредителя (учреждения)</t>
  </si>
  <si>
    <t>____________         ____________________</t>
  </si>
  <si>
    <t xml:space="preserve">      (подпись)</t>
  </si>
  <si>
    <t>(расшифровка подписи)</t>
  </si>
  <si>
    <t>"30" апреля  2020 г.</t>
  </si>
  <si>
    <t>План финансово-хозяйственной деятельности на 2020 г.</t>
  </si>
  <si>
    <t>и плановый период 2021 и 2022 годов</t>
  </si>
  <si>
    <t>Коды</t>
  </si>
  <si>
    <t>от "30" апреля 2020 г.</t>
  </si>
  <si>
    <t>Дата</t>
  </si>
  <si>
    <t>30.04.2020</t>
  </si>
  <si>
    <t>Орган, осуществляющий</t>
  </si>
  <si>
    <t>по Сводному реестру</t>
  </si>
  <si>
    <t>74303102</t>
  </si>
  <si>
    <t>глава по БК</t>
  </si>
  <si>
    <t>040</t>
  </si>
  <si>
    <t>743D0430</t>
  </si>
  <si>
    <t>ИНН</t>
  </si>
  <si>
    <t>8602199846</t>
  </si>
  <si>
    <t>муниципальное автономное учреждение "Театр актера и куклы "Петрушка"</t>
  </si>
  <si>
    <t>КПП</t>
  </si>
  <si>
    <t>860201001</t>
  </si>
  <si>
    <t>Единица измерения: руб.</t>
  </si>
  <si>
    <t>по ОКЕИ</t>
  </si>
  <si>
    <t>383</t>
  </si>
  <si>
    <t>КОСГУ</t>
  </si>
  <si>
    <t>9</t>
  </si>
  <si>
    <t>0000000000</t>
  </si>
  <si>
    <t xml:space="preserve">         Арендная плата за пользование имуществом</t>
  </si>
  <si>
    <t>224</t>
  </si>
  <si>
    <t>Раздел 2. Сведения по выплатам на закупки товаров, работ, услуг</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</si>
  <si>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</si>
  <si>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</si>
  <si>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</si>
  <si>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</si>
  <si>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</si>
  <si>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</si>
  <si>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</si>
  <si>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</si>
  <si>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2020</t>
  </si>
  <si>
    <t>1.1</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</si>
  <si>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</si>
  <si>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26100</t>
  </si>
  <si>
    <t>2019</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</si>
  <si>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</si>
  <si>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</si>
  <si>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</si>
  <si>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</si>
  <si>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</si>
  <si>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</si>
  <si>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</si>
  <si>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</si>
  <si>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</si>
  <si>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</si>
  <si>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За счет субсидий, предоставляемых на финансовое обеспечение выполнения государственного (муниципального) задания</t>
  </si>
  <si>
    <t>26410</t>
  </si>
  <si>
    <t>1.4.1.1</t>
  </si>
  <si>
    <t xml:space="preserve">   В соответствии с Федеральным законом № 44-ФЗ</t>
  </si>
  <si>
    <t>26411</t>
  </si>
  <si>
    <t>1.4.1.2</t>
  </si>
  <si>
    <t xml:space="preserve">   В соответствии с Федеральным законом № 223-ФЗ</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</si>
  <si>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</si>
  <si>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</si>
  <si>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</si>
  <si>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</si>
  <si>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</si>
  <si>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</si>
  <si>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</si>
  <si>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</si>
  <si>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</si>
  <si>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 xml:space="preserve">  За счет субсидий, предоставляемых на осуществление капитальных вложений</t>
  </si>
  <si>
    <t>26430</t>
  </si>
  <si>
    <t>1.4.4</t>
  </si>
  <si>
    <t xml:space="preserve">  За счет прочих источников финансового обеспечения</t>
  </si>
  <si>
    <t>26450</t>
  </si>
  <si>
    <t>1.4.4.1</t>
  </si>
  <si>
    <t>26451</t>
  </si>
  <si>
    <t>1.4.4.2</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</si>
  <si>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</si>
  <si>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</si>
  <si>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</si>
  <si>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
  </si>
  <si>
    <t>2.1</t>
  </si>
  <si>
    <t xml:space="preserve"> В том числе по году начала закупки</t>
  </si>
  <si>
    <t>26510</t>
  </si>
  <si>
    <t>2.2</t>
  </si>
  <si>
    <t>2021</t>
  </si>
  <si>
    <t>2.3</t>
  </si>
  <si>
    <t>2022</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</si>
  <si>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</si>
  <si>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</si>
  <si>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3.1</t>
  </si>
  <si>
    <t>26610</t>
  </si>
  <si>
    <t>3.2</t>
  </si>
  <si>
    <t>3.3</t>
  </si>
  <si>
    <t>Исполнитель</t>
  </si>
  <si>
    <t>О.В. Кондрашенко</t>
  </si>
  <si>
    <t>(3462) 35-12-56</t>
  </si>
  <si>
    <t>(должность)</t>
  </si>
  <si>
    <t>(фамилия, инициалы)</t>
  </si>
  <si>
    <t>(телефон)</t>
  </si>
  <si>
    <t>"</t>
  </si>
  <si>
    <t>30</t>
  </si>
  <si>
    <t>апреля</t>
  </si>
  <si>
    <t xml:space="preserve"> г.</t>
  </si>
  <si>
    <t>СОГЛАСОВАНО</t>
  </si>
  <si>
    <t>Председатель Комитета культуры и туризма</t>
  </si>
  <si>
    <t>(наименование должности уполномоченного лица органа-учредителя)</t>
  </si>
  <si>
    <t>Акулов А.А.</t>
  </si>
  <si>
    <t>(подпись)</t>
  </si>
  <si>
    <t>20</t>
  </si>
  <si>
    <t>№ п/п</t>
  </si>
  <si>
    <t>Коды строк</t>
  </si>
  <si>
    <t>Год начала закупки</t>
  </si>
  <si>
    <t>на 2020 г. (текущий финансовый год)</t>
  </si>
  <si>
    <t>на 2021 г. (первый год планового периода)</t>
  </si>
  <si>
    <t>на 2022 г. (второй год планового периода)</t>
  </si>
  <si>
    <t xml:space="preserve">Выплаты на закупку товаров, работ, услуг, </t>
  </si>
  <si>
    <t>всего</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</si>
  <si>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</si>
  <si>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</si>
  <si>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</si>
  <si>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</si>
  <si>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и Федерального закона от 18.07.2011г. № 223-ФЗ «О закупках товаров, работ, услуг отдельными видами юридических лиц» (далее-Федеральный закон № 223-ФЗ)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</si>
  <si>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</si>
  <si>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</si>
  <si>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</si>
  <si>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</si>
  <si>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закона № 223-ФЗ</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</si>
  <si>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</si>
  <si>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</si>
  <si>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</si>
  <si>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</si>
  <si>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</si>
  <si>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 223-ФЗ</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</si>
  <si>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</si>
  <si>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</si>
  <si>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</si>
  <si>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</si>
  <si>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</si>
  <si>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в соответствии с Федеральным законом № 223-ФЗ</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</si>
  <si>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</si>
  <si>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</si>
  <si>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</si>
  <si>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</si>
  <si>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</si>
  <si>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</si>
  <si>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r>
      <t>в соответствии с Федеральным законом № 223-ФЗ</t>
    </r>
    <r>
      <rPr>
        <vertAlign val="superscript"/>
        <sz val="11"/>
        <color theme="1"/>
        <rFont val="Times New Roman"/>
        <family val="1"/>
        <charset val="204"/>
      </rPr>
      <t>14</t>
    </r>
  </si>
  <si>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</si>
  <si>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</si>
  <si>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</si>
  <si>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</si>
  <si>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</si>
  <si>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</si>
  <si>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</si>
  <si>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</si>
  <si>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</si>
  <si>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</si>
  <si>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</si>
  <si>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</si>
  <si>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</si>
  <si>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</si>
  <si>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 xml:space="preserve"> году закупки</t>
  </si>
  <si>
    <t>в том числе по году начала закупки:</t>
  </si>
  <si>
    <t xml:space="preserve">   в том числе по году начала закупки:</t>
  </si>
  <si>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</si>
  <si>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t>8 (3462)35-12-56</t>
  </si>
  <si>
    <t xml:space="preserve">                                                  подпись                         (должность)                                 (фамилия, инициалы)                                                                (телефон)               </t>
  </si>
  <si>
    <r>
      <t>от «      »января 2020г</t>
    </r>
    <r>
      <rPr>
        <b/>
        <sz val="11"/>
        <color theme="1"/>
        <rFont val="Times New Roman"/>
        <family val="1"/>
        <charset val="204"/>
      </rPr>
      <t>.</t>
    </r>
  </si>
  <si>
    <t xml:space="preserve"> Председатель Комитета культуры и туризма</t>
  </si>
  <si>
    <t xml:space="preserve"> (куратор учреждения)</t>
  </si>
  <si>
    <r>
      <t xml:space="preserve">________________________          </t>
    </r>
    <r>
      <rPr>
        <u/>
        <sz val="20"/>
        <color theme="1"/>
        <rFont val="Times New Roman"/>
        <family val="1"/>
        <charset val="204"/>
      </rPr>
      <t xml:space="preserve"> Фризен В.П.</t>
    </r>
  </si>
  <si>
    <t xml:space="preserve">                    (подпись)                                                    (расшифровка подписи)</t>
  </si>
  <si>
    <t>«____»__________________ 20__г.</t>
  </si>
  <si>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</si>
  <si>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</si>
  <si>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</si>
  <si>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</si>
  <si>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</si>
  <si>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</si>
  <si>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</si>
  <si>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t>в Разделе 2 «Сведения по выплатам на закупку товаров, работ, услуг» Плана.</t>
  </si>
  <si>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</si>
  <si>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</si>
  <si>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</si>
  <si>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</si>
  <si>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</si>
  <si>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</si>
  <si>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</si>
  <si>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</si>
  <si>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</si>
  <si>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Код по бюджетной классификации</t>
  </si>
  <si>
    <t>4.1</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</si>
  <si>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t>
  </si>
  <si>
    <t>1.3.1</t>
  </si>
  <si>
    <t>в том числе в соответствии с Федеральным законом №44-ФЗ</t>
  </si>
  <si>
    <t>26310</t>
  </si>
  <si>
    <r>
      <t xml:space="preserve">из них </t>
    </r>
    <r>
      <rPr>
        <sz val="8"/>
        <color indexed="64"/>
        <rFont val="Times New Roman"/>
        <family val="1"/>
        <charset val="204"/>
      </rPr>
      <t>10.1</t>
    </r>
  </si>
  <si>
    <t>26310.1</t>
  </si>
  <si>
    <t>1.3.2</t>
  </si>
  <si>
    <t>в том числе в соответствии с Федеральным законом №223-ФЗ</t>
  </si>
  <si>
    <t>26320</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</si>
  <si>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</si>
  <si>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</si>
  <si>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</si>
  <si>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 xml:space="preserve">в том числе в соответствии с Федеральным законом № 223-ФЗ </t>
  </si>
  <si>
    <t>в том числе в соответствии с Федеральным законом № 44-ФЗ</t>
  </si>
  <si>
    <t>26421.1</t>
  </si>
  <si>
    <r>
      <t xml:space="preserve"> в том числе в соответствии с Федеральным законом № 223-ФЗ </t>
    </r>
    <r>
      <rPr>
        <sz val="8"/>
        <color indexed="64"/>
        <rFont val="Times New Roman"/>
        <family val="1"/>
        <charset val="204"/>
      </rPr>
      <t>14</t>
    </r>
  </si>
  <si>
    <t>За счет субсидий, предоставляемых на осуществление капитальных вложений</t>
  </si>
  <si>
    <t>26430.1</t>
  </si>
  <si>
    <t xml:space="preserve">за счет средств обязательного медицинского страхования </t>
  </si>
  <si>
    <t>26440</t>
  </si>
  <si>
    <t xml:space="preserve">в том числе в соответствии с Федеральным аконом №44-ФЗ </t>
  </si>
  <si>
    <t>26441</t>
  </si>
  <si>
    <r>
      <t xml:space="preserve">в том числе в соответствии с Федеральным законом № 223-ФЗ </t>
    </r>
    <r>
      <rPr>
        <sz val="8"/>
        <color indexed="64"/>
        <rFont val="Times New Roman"/>
        <family val="1"/>
        <charset val="204"/>
      </rPr>
      <t>14</t>
    </r>
  </si>
  <si>
    <t>26442</t>
  </si>
  <si>
    <t>1.4.5</t>
  </si>
  <si>
    <t>1.4.5.1</t>
  </si>
  <si>
    <t xml:space="preserve">  в том числе в соответствии с Федеральным законом № 44-ФЗ</t>
  </si>
  <si>
    <t>26451.1</t>
  </si>
  <si>
    <t>1.4.5.2</t>
  </si>
  <si>
    <t xml:space="preserve"> в том числе в соответствии с Федеральным законом № 223-ФЗ</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</si>
  <si>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</si>
  <si>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ОТПРАВЬ НА НАБЛЮДАТЕЛЬНЫЙ СОВЕТ</t>
  </si>
  <si>
    <t>Сперва письмо в Комитет</t>
  </si>
  <si>
    <t>После утверждения в комитете - такое же письмо в ЦООД</t>
  </si>
  <si>
    <t>Печати где надпись 
УТВЕРЖДАЮ</t>
  </si>
  <si>
    <t>на 2023 г</t>
  </si>
  <si>
    <t>2023</t>
  </si>
  <si>
    <t>8 (3462) 35-12-56</t>
  </si>
  <si>
    <t>Муниципальное автономное учреждение «Театр актера и куклы «Петрушка»</t>
  </si>
  <si>
    <t>иные выплаты</t>
  </si>
  <si>
    <t>МАУ "ТАиК "Петрушка"</t>
  </si>
  <si>
    <t>заработная плата</t>
  </si>
  <si>
    <t xml:space="preserve">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</si>
  <si>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в том числе:
целевые субсидии</t>
  </si>
  <si>
    <t>в том числе:
доходы от операций с активами, всего</t>
  </si>
  <si>
    <t>в том числе:
на выплаты персоналу, всего</t>
  </si>
  <si>
    <t>(И.О. Фамилия)</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</si>
  <si>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</si>
  <si>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</si>
  <si>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прочую закупку товаров, работ и услуг</t>
  </si>
  <si>
    <t>закупку энергетических ресурсов</t>
  </si>
  <si>
    <t>в том числе:
налог на прибыль</t>
  </si>
  <si>
    <t>из них:
возврат в бюджет средств субсидии</t>
  </si>
  <si>
    <t>из них:
налог на имущество организаций и земельный налог</t>
  </si>
  <si>
    <t>в том числе:
на выплаты по оплате труда</t>
  </si>
  <si>
    <t>в том числе:
оплата труда</t>
  </si>
  <si>
    <t>из них:
увеличение остатков денежных средств за счет  возврата дебиторской задолженности прошлых лет</t>
  </si>
  <si>
    <t>в том числе:
доходы от собственности, всего</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</si>
  <si>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</si>
  <si>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втом числе:
в соответсвии с Федеральным законом № 44-ФЗ</t>
  </si>
  <si>
    <t>в том числе:
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</si>
  <si>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</si>
  <si>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за счет субсидий, предоставляемых в соответствии с абзацем вторым пункта 1 статьи 78.1 Бюджетного кодекса Российской Федерации</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</si>
  <si>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</si>
  <si>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</si>
  <si>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за счет субсидий, предоставляемых на осуществление капитальных вложений</t>
  </si>
  <si>
    <t>за счет средств обязательного медицинского страхования</t>
  </si>
  <si>
    <t>от</t>
  </si>
  <si>
    <t>(куратор учреждения)</t>
  </si>
  <si>
    <t>скрыты 100-108</t>
  </si>
  <si>
    <t>скрыты 77-79</t>
  </si>
  <si>
    <t>скрыты 47-51</t>
  </si>
  <si>
    <t>скрыты 43-44</t>
  </si>
  <si>
    <t>291, 297, 295</t>
  </si>
  <si>
    <t>212, 214, 226, 266</t>
  </si>
  <si>
    <t>211, 266</t>
  </si>
  <si>
    <t>221,222,223,224, 225,226,310,340</t>
  </si>
  <si>
    <t>К.А. Базарова</t>
  </si>
  <si>
    <t>веущий экономист</t>
  </si>
  <si>
    <t>Председатель комитета культуры Администрации города</t>
  </si>
  <si>
    <t>А.А. Акулов</t>
  </si>
  <si>
    <t>на 2022 г. текущий финансовый год</t>
  </si>
  <si>
    <t>на 2023 г. первый год планового периода</t>
  </si>
  <si>
    <t>на 2024 г. второй год планового периода</t>
  </si>
  <si>
    <t>на 2024 г</t>
  </si>
  <si>
    <t xml:space="preserve">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 </t>
  </si>
  <si>
    <t>2024</t>
  </si>
  <si>
    <t>Е.А. Блинова</t>
  </si>
  <si>
    <t xml:space="preserve">План финансово-хозяйственной деятельности на 2022 г. </t>
  </si>
  <si>
    <t>и плановый период 2023 и 2024 годов</t>
  </si>
  <si>
    <t>"____ "_________2022 г.</t>
  </si>
  <si>
    <t>22</t>
  </si>
  <si>
    <t xml:space="preserve">внесение остатков от 12.01.2022 </t>
  </si>
  <si>
    <t>(КВФО 2)</t>
  </si>
  <si>
    <t>(КВФО 4)</t>
  </si>
  <si>
    <t xml:space="preserve">итого </t>
  </si>
  <si>
    <t>от «___»____________2022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</si>
</sst>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 #,##0.00_-;\-* #,##0.00_-;_-* &quot;-&quot;??_-;_-@_-"/>
    <numFmt numFmtId="165" formatCode="_-&quot;Ј&quot;* #,##0_-;\-&quot;Ј&quot;* #,##0_-;_-&quot;Ј&quot;* &quot;-&quot;_-;_-@_-"/>
    <numFmt numFmtId="166" formatCode="_-&quot;Ј&quot;* #,##0.00_-;\-&quot;Ј&quot;* #,##0.00_-;_-&quot;Ј&quot;* &quot;-&quot;??_-;_-@_-"/>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 _F_-;\-* #,##0\ _F_-;_-* &quot;-&quot;\ _F_-;_-@_-"/>
    <numFmt numFmtId="172" formatCode="_-* #,##0.00\ _F_-;\-* #,##0.00\ _F_-;_-* &quot;-&quot;??\ _F_-;_-@_-"/>
    <numFmt numFmtId="173" formatCode="_-* #,##0.00_р_._-;\-* #,##0.00_р_._-;_-* &quot;-&quot;??_р_._-;_-@_-"/>
    <numFmt numFmtId="174" formatCode="0.0"/>
    <numFmt numFmtId="175" formatCode="#,##0.00\ _₽"/>
    <numFmt numFmtId="176" formatCode="?"/>
  </numFmts>
  <fonts count="64">
    <font>
      <sz val="11"/>
      <color theme="1"/>
      <name val="Calibri"/>
      <scheme val="minor"/>
    </font>
    <font>
      <sz val="10"/>
      <name val="Helv"/>
    </font>
    <font>
      <sz val="10"/>
      <name val="Arial"/>
      <family val="2"/>
      <charset val="204"/>
    </font>
    <font>
      <u/>
      <sz val="11"/>
      <color theme="10"/>
      <name val="Calibri"/>
      <family val="2"/>
      <charset val="204"/>
      <scheme val="minor"/>
    </font>
    <font>
      <sz val="10"/>
      <name val="Arial Cyr"/>
    </font>
    <font>
      <sz val="11"/>
      <color indexed="64"/>
      <name val="Calibri"/>
      <family val="2"/>
      <charset val="204"/>
      <scheme val="minor"/>
    </font>
    <font>
      <sz val="8"/>
      <name val="Helvetica-Narrow"/>
    </font>
    <font>
      <sz val="12"/>
      <color theme="1"/>
      <name val="Times New Roman"/>
      <family val="1"/>
      <charset val="204"/>
    </font>
    <font>
      <sz val="16"/>
      <color theme="1"/>
      <name val="Times New Roman"/>
      <family val="1"/>
      <charset val="204"/>
    </font>
    <font>
      <sz val="18"/>
      <color theme="1"/>
      <name val="Times New Roman"/>
      <family val="1"/>
      <charset val="204"/>
    </font>
    <font>
      <sz val="11"/>
      <color theme="1"/>
      <name val="Times New Roman"/>
      <family val="1"/>
      <charset val="204"/>
    </font>
    <font>
      <i/>
      <sz val="11"/>
      <color theme="1"/>
      <name val="Times New Roman"/>
      <family val="1"/>
      <charset val="204"/>
    </font>
    <font>
      <b/>
      <sz val="12"/>
      <color indexed="64"/>
      <name val="Times New Roman"/>
      <family val="1"/>
      <charset val="204"/>
    </font>
    <font>
      <sz val="12"/>
      <color indexed="64"/>
      <name val="Calibri"/>
      <family val="2"/>
      <charset val="204"/>
      <scheme val="minor"/>
    </font>
    <font>
      <sz val="12"/>
      <color indexed="64"/>
      <name val="Times New Roman"/>
      <family val="1"/>
      <charset val="204"/>
    </font>
    <font>
      <sz val="10"/>
      <color indexed="64"/>
      <name val="Times New Roman"/>
      <family val="1"/>
      <charset val="204"/>
    </font>
    <font>
      <b/>
      <sz val="10"/>
      <color indexed="64"/>
      <name val="Times New Roman"/>
      <family val="1"/>
      <charset val="204"/>
    </font>
    <font>
      <b/>
      <i/>
      <sz val="11"/>
      <color theme="1"/>
      <name val="Times New Roman"/>
      <family val="1"/>
      <charset val="204"/>
    </font>
    <font>
      <sz val="11"/>
      <name val="Times New Roman"/>
      <family val="1"/>
      <charset val="204"/>
    </font>
    <font>
      <sz val="11"/>
      <color indexed="2"/>
      <name val="Times New Roman"/>
      <family val="1"/>
      <charset val="204"/>
    </font>
    <font>
      <i/>
      <sz val="11"/>
      <name val="Times New Roman"/>
      <family val="1"/>
      <charset val="204"/>
    </font>
    <font>
      <u/>
      <sz val="11"/>
      <color theme="10"/>
      <name val="Times New Roman"/>
      <family val="1"/>
      <charset val="204"/>
    </font>
    <font>
      <sz val="7"/>
      <color indexed="64"/>
      <name val="Times New Roman"/>
      <family val="1"/>
      <charset val="204"/>
    </font>
    <font>
      <sz val="6"/>
      <color indexed="64"/>
      <name val="Times New Roman"/>
      <family val="1"/>
      <charset val="204"/>
    </font>
    <font>
      <b/>
      <sz val="9"/>
      <color indexed="64"/>
      <name val="Times New Roman"/>
      <family val="1"/>
      <charset val="204"/>
    </font>
    <font>
      <sz val="8"/>
      <color indexed="64"/>
      <name val="Times New Roman"/>
      <family val="1"/>
      <charset val="204"/>
    </font>
    <font>
      <b/>
      <sz val="14"/>
      <color indexed="64"/>
      <name val="Times New Roman"/>
      <family val="1"/>
      <charset val="204"/>
    </font>
    <font>
      <b/>
      <sz val="8"/>
      <color indexed="64"/>
      <name val="Times New Roman"/>
      <family val="1"/>
      <charset val="204"/>
    </font>
    <font>
      <sz val="11"/>
      <color indexed="64"/>
      <name val="Times New Roman"/>
      <family val="1"/>
      <charset val="204"/>
    </font>
    <font>
      <sz val="16"/>
      <color indexed="64"/>
      <name val="Times New Roman"/>
      <family val="1"/>
      <charset val="204"/>
    </font>
    <font>
      <b/>
      <sz val="11"/>
      <color theme="1"/>
      <name val="Times New Roman"/>
      <family val="1"/>
      <charset val="204"/>
    </font>
    <font>
      <vertAlign val="superscript"/>
      <sz val="11"/>
      <color theme="1"/>
      <name val="Times New Roman"/>
      <family val="1"/>
      <charset val="204"/>
    </font>
    <font>
      <u/>
      <sz val="11"/>
      <color theme="1"/>
      <name val="Times New Roman"/>
      <family val="1"/>
      <charset val="204"/>
    </font>
    <font>
      <sz val="14"/>
      <color theme="1"/>
      <name val="Times New Roman"/>
      <family val="1"/>
      <charset val="204"/>
    </font>
    <font>
      <u/>
      <sz val="16"/>
      <color theme="1"/>
      <name val="Times New Roman"/>
      <family val="1"/>
      <charset val="204"/>
    </font>
    <font>
      <sz val="20"/>
      <color theme="1"/>
      <name val="Times New Roman"/>
      <family val="1"/>
      <charset val="204"/>
    </font>
    <font>
      <b/>
      <sz val="72"/>
      <color indexed="2"/>
      <name val="Calibri"/>
      <family val="2"/>
      <charset val="204"/>
      <scheme val="minor"/>
    </font>
    <font>
      <b/>
      <sz val="48"/>
      <color indexed="2"/>
      <name val="Calibri"/>
      <family val="2"/>
      <charset val="204"/>
      <scheme val="minor"/>
    </font>
    <font>
      <sz val="10"/>
      <color indexed="64"/>
      <name val="Calibri"/>
      <family val="2"/>
      <charset val="204"/>
      <scheme val="minor"/>
    </font>
    <font>
      <sz val="10"/>
      <color theme="0"/>
      <name val="Times New Roman"/>
      <family val="1"/>
      <charset val="204"/>
    </font>
    <font>
      <sz val="11"/>
      <color theme="1"/>
      <name val="Calibri"/>
      <family val="2"/>
      <charset val="204"/>
      <scheme val="minor"/>
    </font>
    <font>
      <u/>
      <sz val="20"/>
      <color theme="1"/>
      <name val="Times New Roman"/>
      <family val="1"/>
      <charset val="204"/>
    </font>
    <font>
      <sz val="11"/>
      <color rgb="FFC00000"/>
      <name val="Times New Roman"/>
      <family val="1"/>
      <charset val="204"/>
    </font>
    <font>
      <sz val="11"/>
      <color rgb="FF000099"/>
      <name val="Times New Roman"/>
      <family val="1"/>
      <charset val="204"/>
    </font>
    <font>
      <sz val="14"/>
      <color rgb="FF0000CC"/>
      <name val="Times New Roman"/>
      <family val="1"/>
      <charset val="204"/>
    </font>
    <font>
      <sz val="12"/>
      <color rgb="FFFF0000"/>
      <name val="Calibri"/>
      <family val="2"/>
      <charset val="204"/>
      <scheme val="minor"/>
    </font>
    <font>
      <sz val="12"/>
      <color rgb="FFFF0000"/>
      <name val="Times New Roman"/>
      <family val="1"/>
      <charset val="204"/>
    </font>
    <font>
      <sz val="8"/>
      <color rgb="FFFF0000"/>
      <name val="Calibri"/>
      <family val="2"/>
      <charset val="204"/>
      <scheme val="minor"/>
    </font>
    <font>
      <i/>
      <sz val="11"/>
      <color rgb="FFC00000"/>
      <name val="Times New Roman"/>
      <family val="1"/>
      <charset val="204"/>
    </font>
    <font>
      <sz val="12"/>
      <color theme="0"/>
      <name val="Times New Roman"/>
      <family val="1"/>
      <charset val="204"/>
    </font>
    <font>
      <sz val="11"/>
      <color theme="0"/>
      <name val="Times New Roman"/>
      <family val="1"/>
      <charset val="204"/>
    </font>
    <font>
      <i/>
      <sz val="12"/>
      <color theme="1"/>
      <name val="Times New Roman"/>
      <family val="1"/>
      <charset val="204"/>
    </font>
    <font>
      <sz val="11"/>
      <color rgb="FF000099"/>
      <name val="Calibri"/>
      <family val="2"/>
      <charset val="204"/>
      <scheme val="minor"/>
    </font>
    <font>
      <sz val="12"/>
      <color rgb="FF000099"/>
      <name val="Calibri"/>
      <family val="2"/>
      <charset val="204"/>
      <scheme val="minor"/>
    </font>
    <font>
      <sz val="11"/>
      <color theme="0"/>
      <name val="Calibri"/>
      <family val="2"/>
      <charset val="204"/>
      <scheme val="minor"/>
    </font>
    <font>
      <sz val="12"/>
      <color rgb="FF0000CC"/>
      <name val="Times New Roman"/>
      <family val="1"/>
      <charset val="204"/>
    </font>
    <font>
      <sz val="12"/>
      <name val="Times New Roman"/>
      <family val="1"/>
      <charset val="204"/>
    </font>
    <font>
      <sz val="12"/>
      <color indexed="64"/>
      <name val="Arial Cyr"/>
    </font>
    <font>
      <sz val="14"/>
      <color indexed="64"/>
      <name val="Times New Roman"/>
      <family val="1"/>
      <charset val="204"/>
    </font>
    <font>
      <sz val="14"/>
      <color indexed="8"/>
      <name val="Times New Roman"/>
      <family val="1"/>
      <charset val="204"/>
    </font>
    <font>
      <sz val="14"/>
      <color rgb="FFC00000"/>
      <name val="Times New Roman"/>
      <family val="1"/>
      <charset val="204"/>
    </font>
    <font>
      <i/>
      <sz val="11"/>
      <color rgb="FF7030A0"/>
      <name val="Times New Roman"/>
      <family val="1"/>
      <charset val="204"/>
    </font>
    <font>
      <b/>
      <i/>
      <sz val="11"/>
      <color rgb="FF7030A0"/>
      <name val="Times New Roman"/>
      <family val="1"/>
      <charset val="204"/>
    </font>
    <font>
      <sz val="11"/>
      <color rgb="FF7030A0"/>
      <name val="Times New Roman"/>
      <family val="1"/>
      <charset val="204"/>
    </font>
  </fonts>
  <fills count="10">
    <fill>
      <patternFill patternType="none"/>
    </fill>
    <fill>
      <patternFill patternType="gray125"/>
    </fill>
    <fill>
      <patternFill patternType="solid">
        <fgColor indexed="26"/>
        <bgColor indexed="26"/>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5"/>
        <bgColor indexed="64"/>
      </patternFill>
    </fill>
    <fill>
      <patternFill patternType="solid">
        <fgColor indexed="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0000"/>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9">
    <xf numFmtId="0" fontId="0" fillId="0" borderId="0"/>
    <xf numFmtId="0" fontId="1" fillId="0" borderId="0"/>
    <xf numFmtId="0" fontId="1" fillId="0" borderId="0"/>
    <xf numFmtId="164" fontId="2" fillId="0" borderId="0" applyFont="0" applyFill="0" applyBorder="0"/>
    <xf numFmtId="165" fontId="2" fillId="0" borderId="0" applyFont="0" applyFill="0" applyBorder="0"/>
    <xf numFmtId="166" fontId="2" fillId="0" borderId="0" applyFont="0" applyFill="0" applyBorder="0"/>
    <xf numFmtId="167" fontId="2" fillId="0" borderId="0" applyFont="0" applyFill="0" applyBorder="0"/>
    <xf numFmtId="168" fontId="2" fillId="0" borderId="0" applyFont="0" applyFill="0" applyBorder="0"/>
    <xf numFmtId="169" fontId="2" fillId="0" borderId="0" applyFont="0" applyFill="0" applyBorder="0"/>
    <xf numFmtId="170" fontId="2" fillId="0" borderId="0" applyFont="0" applyFill="0" applyBorder="0"/>
    <xf numFmtId="0" fontId="2" fillId="0" borderId="0"/>
    <xf numFmtId="0" fontId="3" fillId="0" borderId="0" applyNumberFormat="0" applyFill="0" applyBorder="0"/>
    <xf numFmtId="0" fontId="2" fillId="0" borderId="0"/>
    <xf numFmtId="0" fontId="4" fillId="0" borderId="0"/>
    <xf numFmtId="0" fontId="40"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2" fillId="0" borderId="0"/>
    <xf numFmtId="0" fontId="4" fillId="0" borderId="0"/>
    <xf numFmtId="0" fontId="2" fillId="0" borderId="0"/>
    <xf numFmtId="0" fontId="40" fillId="0" borderId="0"/>
    <xf numFmtId="0" fontId="5" fillId="0" borderId="0"/>
    <xf numFmtId="0" fontId="4" fillId="2" borderId="1" applyNumberFormat="0" applyFont="0"/>
    <xf numFmtId="0" fontId="1" fillId="0" borderId="0"/>
    <xf numFmtId="171" fontId="6" fillId="0" borderId="0" applyFont="0" applyFill="0" applyBorder="0"/>
    <xf numFmtId="172" fontId="6" fillId="0" borderId="0" applyFont="0" applyFill="0" applyBorder="0"/>
    <xf numFmtId="168" fontId="2" fillId="0" borderId="0" applyFont="0" applyFill="0" applyBorder="0"/>
    <xf numFmtId="173" fontId="2" fillId="0" borderId="0" applyFont="0" applyFill="0" applyBorder="0"/>
    <xf numFmtId="43" fontId="2" fillId="0" borderId="0" applyFont="0" applyFill="0" applyBorder="0"/>
    <xf numFmtId="173" fontId="2" fillId="0" borderId="0" applyFont="0" applyFill="0" applyBorder="0"/>
    <xf numFmtId="173" fontId="2" fillId="0" borderId="0" applyFont="0" applyFill="0" applyBorder="0"/>
    <xf numFmtId="173" fontId="2" fillId="0" borderId="0" applyFont="0" applyFill="0" applyBorder="0"/>
    <xf numFmtId="173" fontId="40" fillId="0" borderId="0" applyFont="0" applyFill="0" applyBorder="0"/>
    <xf numFmtId="0" fontId="4" fillId="0" borderId="0"/>
  </cellStyleXfs>
  <cellXfs count="512">
    <xf numFmtId="0" fontId="0" fillId="0" borderId="0" xfId="0"/>
    <xf numFmtId="0" fontId="7" fillId="0" borderId="0" xfId="0" applyFont="1"/>
    <xf numFmtId="0" fontId="7" fillId="0" borderId="0" xfId="0" applyFont="1" applyAlignment="1">
      <alignment horizontal="center"/>
    </xf>
    <xf numFmtId="174" fontId="7" fillId="0" borderId="0" xfId="0" applyNumberFormat="1" applyFont="1"/>
    <xf numFmtId="0" fontId="8" fillId="0" borderId="0" xfId="0" applyFont="1"/>
    <xf numFmtId="0" fontId="8" fillId="0" borderId="0" xfId="0" applyFont="1" applyAlignment="1">
      <alignment horizontal="center"/>
    </xf>
    <xf numFmtId="174" fontId="8" fillId="0" borderId="0" xfId="0" applyNumberFormat="1" applyFont="1"/>
    <xf numFmtId="0" fontId="9" fillId="0" borderId="0" xfId="0" applyFont="1" applyAlignment="1">
      <alignment horizontal="left" wrapText="1"/>
    </xf>
    <xf numFmtId="0" fontId="9" fillId="0" borderId="0" xfId="0" applyFont="1"/>
    <xf numFmtId="174" fontId="9" fillId="0" borderId="0" xfId="0" applyNumberFormat="1" applyFont="1"/>
    <xf numFmtId="0" fontId="9" fillId="0" borderId="0" xfId="0" applyFont="1" applyAlignment="1">
      <alignment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9" fillId="0" borderId="0" xfId="0" applyFont="1" applyAlignment="1">
      <alignment horizontal="center"/>
    </xf>
    <xf numFmtId="174" fontId="9" fillId="0" borderId="0" xfId="0" applyNumberFormat="1" applyFont="1" applyAlignment="1">
      <alignment horizontal="center"/>
    </xf>
    <xf numFmtId="0" fontId="8" fillId="0" borderId="0" xfId="0" applyFont="1" applyAlignment="1">
      <alignment horizontal="left"/>
    </xf>
    <xf numFmtId="174" fontId="8" fillId="0" borderId="0" xfId="0" applyNumberFormat="1" applyFont="1" applyAlignment="1">
      <alignment horizontal="left"/>
    </xf>
    <xf numFmtId="0" fontId="9" fillId="0" borderId="2" xfId="0" applyFont="1" applyBorder="1" applyAlignment="1">
      <alignment horizontal="left"/>
    </xf>
    <xf numFmtId="0" fontId="8" fillId="0" borderId="2" xfId="0" applyFont="1" applyBorder="1" applyAlignment="1">
      <alignment horizontal="center"/>
    </xf>
    <xf numFmtId="0" fontId="8" fillId="0" borderId="2" xfId="0" applyFont="1" applyBorder="1" applyAlignment="1">
      <alignment horizontal="left"/>
    </xf>
    <xf numFmtId="174" fontId="8" fillId="0" borderId="2" xfId="0" applyNumberFormat="1" applyFont="1" applyBorder="1" applyAlignment="1">
      <alignment horizontal="left"/>
    </xf>
    <xf numFmtId="0" fontId="7" fillId="0" borderId="0" xfId="0" applyFont="1" applyAlignment="1">
      <alignment horizontal="left"/>
    </xf>
    <xf numFmtId="174" fontId="7" fillId="0" borderId="0" xfId="0" applyNumberFormat="1" applyFont="1" applyAlignment="1">
      <alignment horizontal="left"/>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174" fontId="10" fillId="0" borderId="3" xfId="0" applyNumberFormat="1" applyFont="1" applyBorder="1" applyAlignment="1">
      <alignment horizontal="center" vertical="center" wrapText="1"/>
    </xf>
    <xf numFmtId="0" fontId="5" fillId="0" borderId="0" xfId="26" applyFont="1"/>
    <xf numFmtId="0" fontId="13" fillId="0" borderId="3" xfId="26" applyFont="1" applyBorder="1"/>
    <xf numFmtId="0" fontId="14" fillId="0" borderId="3" xfId="26" applyFont="1" applyBorder="1" applyAlignment="1">
      <alignment horizontal="center"/>
    </xf>
    <xf numFmtId="0" fontId="14" fillId="0" borderId="3" xfId="26" applyFont="1" applyBorder="1" applyAlignment="1">
      <alignment horizontal="center" vertical="top" wrapText="1"/>
    </xf>
    <xf numFmtId="49" fontId="14" fillId="0" borderId="3" xfId="26" applyNumberFormat="1" applyFont="1" applyBorder="1" applyAlignment="1">
      <alignment horizontal="center" vertical="top"/>
    </xf>
    <xf numFmtId="0" fontId="15" fillId="0" borderId="3" xfId="26" applyFont="1" applyBorder="1" applyAlignment="1">
      <alignment horizontal="left" wrapText="1"/>
    </xf>
    <xf numFmtId="49" fontId="14" fillId="0" borderId="3" xfId="26" applyNumberFormat="1" applyFont="1" applyBorder="1" applyAlignment="1">
      <alignment horizontal="center"/>
    </xf>
    <xf numFmtId="4" fontId="14" fillId="0" borderId="3" xfId="26" applyNumberFormat="1" applyFont="1" applyBorder="1" applyAlignment="1">
      <alignment horizontal="right"/>
    </xf>
    <xf numFmtId="0" fontId="16" fillId="0" borderId="3" xfId="26" applyFont="1" applyBorder="1" applyAlignment="1">
      <alignment horizontal="left" wrapText="1"/>
    </xf>
    <xf numFmtId="49" fontId="12" fillId="0" borderId="3" xfId="26" applyNumberFormat="1" applyFont="1" applyBorder="1" applyAlignment="1">
      <alignment horizontal="center"/>
    </xf>
    <xf numFmtId="49" fontId="14" fillId="0" borderId="3" xfId="26" applyNumberFormat="1" applyFont="1" applyBorder="1" applyAlignment="1">
      <alignment horizontal="center" wrapText="1"/>
    </xf>
    <xf numFmtId="0" fontId="15" fillId="0" borderId="3" xfId="26" applyFont="1" applyBorder="1" applyAlignment="1">
      <alignment horizontal="left" wrapText="1" indent="1"/>
    </xf>
    <xf numFmtId="0" fontId="15" fillId="0" borderId="3" xfId="26" applyFont="1" applyBorder="1" applyAlignment="1">
      <alignment horizontal="left" wrapText="1" indent="3"/>
    </xf>
    <xf numFmtId="49" fontId="15" fillId="0" borderId="3" xfId="26" applyNumberFormat="1" applyFont="1" applyBorder="1" applyAlignment="1">
      <alignment horizontal="left" wrapText="1" indent="2"/>
    </xf>
    <xf numFmtId="4" fontId="14" fillId="0" borderId="3" xfId="26" applyNumberFormat="1" applyFont="1" applyBorder="1" applyAlignment="1">
      <alignment horizontal="right" wrapText="1"/>
    </xf>
    <xf numFmtId="0" fontId="15" fillId="0" borderId="3" xfId="26" applyFont="1" applyBorder="1" applyAlignment="1">
      <alignment horizontal="left" wrapText="1" indent="2"/>
    </xf>
    <xf numFmtId="0" fontId="10" fillId="0" borderId="0" xfId="0" applyFont="1"/>
    <xf numFmtId="0" fontId="10" fillId="0" borderId="0" xfId="0" applyFont="1" applyAlignment="1">
      <alignment horizontal="center"/>
    </xf>
    <xf numFmtId="174" fontId="10" fillId="0" borderId="0" xfId="0" applyNumberFormat="1" applyFont="1"/>
    <xf numFmtId="1" fontId="10" fillId="0" borderId="3" xfId="0" applyNumberFormat="1" applyFont="1" applyBorder="1" applyAlignment="1">
      <alignment horizontal="center" vertical="center" wrapText="1"/>
    </xf>
    <xf numFmtId="174" fontId="11" fillId="0" borderId="3"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0" fillId="4" borderId="0" xfId="0" applyFont="1" applyFill="1"/>
    <xf numFmtId="4" fontId="11" fillId="4" borderId="3" xfId="0" applyNumberFormat="1" applyFont="1" applyFill="1" applyBorder="1" applyAlignment="1">
      <alignment horizontal="center" vertical="center" wrapText="1"/>
    </xf>
    <xf numFmtId="175" fontId="10" fillId="0" borderId="3" xfId="0" applyNumberFormat="1" applyFont="1" applyBorder="1" applyAlignment="1">
      <alignment horizontal="center" vertical="center" wrapText="1"/>
    </xf>
    <xf numFmtId="4" fontId="10" fillId="0" borderId="0" xfId="0" applyNumberFormat="1" applyFont="1"/>
    <xf numFmtId="0" fontId="10" fillId="0" borderId="4" xfId="0" applyFont="1" applyBorder="1" applyAlignment="1">
      <alignment vertical="center" wrapText="1"/>
    </xf>
    <xf numFmtId="0" fontId="10" fillId="0" borderId="5" xfId="0" applyFont="1" applyBorder="1" applyAlignment="1">
      <alignment vertical="center" wrapText="1"/>
    </xf>
    <xf numFmtId="4" fontId="11" fillId="0" borderId="3" xfId="0" applyNumberFormat="1" applyFont="1" applyBorder="1" applyAlignment="1">
      <alignment horizontal="center" vertical="center" wrapText="1"/>
    </xf>
    <xf numFmtId="0" fontId="10" fillId="0" borderId="0" xfId="0" applyFont="1" applyAlignment="1">
      <alignment horizontal="left"/>
    </xf>
    <xf numFmtId="174" fontId="10" fillId="0" borderId="0" xfId="0" applyNumberFormat="1" applyFont="1" applyAlignment="1">
      <alignment horizontal="left"/>
    </xf>
    <xf numFmtId="0" fontId="21" fillId="0" borderId="0" xfId="11" applyFont="1" applyAlignment="1">
      <alignment horizontal="left" vertical="center"/>
    </xf>
    <xf numFmtId="0" fontId="10" fillId="0" borderId="0" xfId="0" applyFont="1" applyAlignment="1">
      <alignment horizontal="left" vertical="center"/>
    </xf>
    <xf numFmtId="0" fontId="23" fillId="0" borderId="0" xfId="26" applyFont="1" applyAlignment="1">
      <alignment horizontal="left" vertical="top" wrapText="1"/>
    </xf>
    <xf numFmtId="0" fontId="23" fillId="0" borderId="0" xfId="26" applyFont="1" applyAlignment="1">
      <alignment vertical="top" wrapText="1"/>
    </xf>
    <xf numFmtId="0" fontId="24" fillId="0" borderId="0" xfId="26" applyFont="1"/>
    <xf numFmtId="0" fontId="25" fillId="0" borderId="0" xfId="26" applyFont="1" applyAlignment="1">
      <alignment horizontal="right"/>
    </xf>
    <xf numFmtId="49" fontId="25" fillId="0" borderId="9" xfId="26" applyNumberFormat="1" applyFont="1" applyBorder="1" applyAlignment="1">
      <alignment horizontal="center"/>
    </xf>
    <xf numFmtId="0" fontId="25" fillId="0" borderId="0" xfId="26" applyFont="1" applyAlignment="1">
      <alignment horizontal="left"/>
    </xf>
    <xf numFmtId="49" fontId="25" fillId="0" borderId="10" xfId="26" applyNumberFormat="1" applyFont="1" applyBorder="1" applyAlignment="1">
      <alignment horizontal="center"/>
    </xf>
    <xf numFmtId="49" fontId="25" fillId="0" borderId="11" xfId="26" applyNumberFormat="1" applyFont="1" applyBorder="1" applyAlignment="1">
      <alignment horizontal="center"/>
    </xf>
    <xf numFmtId="0" fontId="25" fillId="0" borderId="3" xfId="26" applyFont="1" applyBorder="1" applyAlignment="1">
      <alignment horizontal="center"/>
    </xf>
    <xf numFmtId="0" fontId="25" fillId="0" borderId="3" xfId="26" applyFont="1" applyBorder="1" applyAlignment="1">
      <alignment horizontal="center" vertical="top" wrapText="1"/>
    </xf>
    <xf numFmtId="49" fontId="25" fillId="0" borderId="3" xfId="26" applyNumberFormat="1" applyFont="1" applyBorder="1" applyAlignment="1">
      <alignment horizontal="center" vertical="top"/>
    </xf>
    <xf numFmtId="49" fontId="25" fillId="0" borderId="3" xfId="26" applyNumberFormat="1" applyFont="1" applyBorder="1" applyAlignment="1">
      <alignment horizontal="center"/>
    </xf>
    <xf numFmtId="49" fontId="25" fillId="0" borderId="3" xfId="26" applyNumberFormat="1" applyFont="1" applyBorder="1" applyAlignment="1">
      <alignment horizontal="center" vertical="top" wrapText="1"/>
    </xf>
    <xf numFmtId="0" fontId="28" fillId="0" borderId="0" xfId="26" applyFont="1"/>
    <xf numFmtId="0" fontId="23" fillId="0" borderId="0" xfId="26" applyFont="1" applyAlignment="1">
      <alignment horizontal="center" vertical="top"/>
    </xf>
    <xf numFmtId="0" fontId="25" fillId="0" borderId="15" xfId="26" applyFont="1" applyBorder="1" applyAlignment="1">
      <alignment horizontal="left"/>
    </xf>
    <xf numFmtId="0" fontId="25" fillId="0" borderId="16" xfId="26" applyFont="1" applyBorder="1" applyAlignment="1">
      <alignment horizontal="left"/>
    </xf>
    <xf numFmtId="0" fontId="29" fillId="0" borderId="17" xfId="26" applyFont="1" applyBorder="1" applyAlignment="1">
      <alignment horizontal="left"/>
    </xf>
    <xf numFmtId="0" fontId="29" fillId="0" borderId="0" xfId="26" applyFont="1"/>
    <xf numFmtId="0" fontId="29" fillId="0" borderId="18" xfId="26" applyFont="1" applyBorder="1" applyAlignment="1">
      <alignment horizontal="left"/>
    </xf>
    <xf numFmtId="0" fontId="29" fillId="0" borderId="17" xfId="26" applyFont="1" applyBorder="1" applyAlignment="1">
      <alignment horizontal="center" vertical="top"/>
    </xf>
    <xf numFmtId="0" fontId="29" fillId="0" borderId="0" xfId="26" applyFont="1" applyAlignment="1">
      <alignment horizontal="center" vertical="top"/>
    </xf>
    <xf numFmtId="0" fontId="29" fillId="0" borderId="18" xfId="26" applyFont="1" applyBorder="1" applyAlignment="1">
      <alignment horizontal="center" vertical="top"/>
    </xf>
    <xf numFmtId="0" fontId="23" fillId="0" borderId="0" xfId="26" applyFont="1"/>
    <xf numFmtId="0" fontId="29" fillId="0" borderId="0" xfId="26" applyFont="1" applyAlignment="1">
      <alignment horizontal="left"/>
    </xf>
    <xf numFmtId="0" fontId="25" fillId="0" borderId="23" xfId="26" applyFont="1" applyBorder="1" applyAlignment="1">
      <alignment horizontal="left"/>
    </xf>
    <xf numFmtId="0" fontId="25" fillId="0" borderId="24" xfId="26" applyFont="1" applyBorder="1" applyAlignment="1">
      <alignment horizontal="left"/>
    </xf>
    <xf numFmtId="0" fontId="25" fillId="0" borderId="25" xfId="26" applyFont="1" applyBorder="1" applyAlignment="1">
      <alignment horizontal="left"/>
    </xf>
    <xf numFmtId="0" fontId="10" fillId="0" borderId="0" xfId="0" applyFont="1" applyAlignment="1">
      <alignment vertical="center" wrapText="1"/>
    </xf>
    <xf numFmtId="0" fontId="10" fillId="0" borderId="0" xfId="0" applyFont="1" applyAlignment="1">
      <alignment vertical="top" wrapText="1"/>
    </xf>
    <xf numFmtId="2" fontId="10" fillId="0" borderId="3"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5" xfId="0" applyFont="1" applyBorder="1" applyAlignment="1">
      <alignment vertical="top" wrapText="1"/>
    </xf>
    <xf numFmtId="0" fontId="10" fillId="0" borderId="29" xfId="0" applyFont="1" applyBorder="1" applyAlignment="1">
      <alignment vertical="center" wrapText="1"/>
    </xf>
    <xf numFmtId="0" fontId="10" fillId="0" borderId="6" xfId="0" applyFont="1" applyBorder="1" applyAlignment="1">
      <alignment vertical="top" wrapText="1"/>
    </xf>
    <xf numFmtId="0" fontId="30" fillId="0" borderId="5" xfId="0" applyFont="1" applyBorder="1" applyAlignment="1">
      <alignment vertical="center" wrapText="1"/>
    </xf>
    <xf numFmtId="0" fontId="31" fillId="0" borderId="0" xfId="0" applyFont="1" applyAlignment="1">
      <alignment vertical="center" wrapText="1"/>
    </xf>
    <xf numFmtId="0" fontId="32" fillId="0" borderId="0" xfId="0" applyFont="1" applyAlignment="1">
      <alignment horizontal="center"/>
    </xf>
    <xf numFmtId="0" fontId="10" fillId="0" borderId="0" xfId="0" applyFont="1" applyAlignment="1">
      <alignment horizontal="center" vertical="center"/>
    </xf>
    <xf numFmtId="0" fontId="30" fillId="0" borderId="0" xfId="0" applyFont="1" applyAlignment="1">
      <alignment horizontal="center" vertical="center"/>
    </xf>
    <xf numFmtId="0" fontId="33" fillId="0" borderId="0" xfId="0" applyFont="1" applyAlignment="1">
      <alignment vertical="center" wrapText="1"/>
    </xf>
    <xf numFmtId="0" fontId="31" fillId="0" borderId="0" xfId="0" applyFont="1" applyAlignment="1">
      <alignment vertical="center"/>
    </xf>
    <xf numFmtId="49" fontId="14" fillId="0" borderId="3" xfId="26" applyNumberFormat="1" applyFont="1" applyBorder="1" applyAlignment="1">
      <alignment horizontal="center" vertical="top" wrapText="1"/>
    </xf>
    <xf numFmtId="4" fontId="14" fillId="5" borderId="3" xfId="26" applyNumberFormat="1" applyFont="1" applyFill="1" applyBorder="1" applyAlignment="1">
      <alignment horizontal="right"/>
    </xf>
    <xf numFmtId="0" fontId="25" fillId="0" borderId="17" xfId="26" applyFont="1" applyBorder="1" applyAlignment="1">
      <alignment horizontal="left"/>
    </xf>
    <xf numFmtId="0" fontId="25" fillId="0" borderId="18" xfId="26" applyFont="1" applyBorder="1" applyAlignment="1">
      <alignment horizontal="left"/>
    </xf>
    <xf numFmtId="4" fontId="25" fillId="0" borderId="3" xfId="26" applyNumberFormat="1" applyFont="1" applyBorder="1" applyAlignment="1">
      <alignment horizontal="right"/>
    </xf>
    <xf numFmtId="0" fontId="0" fillId="6" borderId="0" xfId="0" applyFill="1"/>
    <xf numFmtId="0" fontId="36" fillId="5" borderId="31" xfId="0" applyFont="1" applyFill="1" applyBorder="1" applyAlignment="1">
      <alignment horizontal="center" vertical="center" wrapText="1"/>
    </xf>
    <xf numFmtId="0" fontId="37" fillId="5" borderId="31" xfId="0" applyFont="1" applyFill="1" applyBorder="1" applyAlignment="1">
      <alignment horizontal="center" vertical="center" wrapText="1"/>
    </xf>
    <xf numFmtId="49" fontId="25" fillId="0" borderId="37" xfId="26" applyNumberFormat="1" applyFont="1" applyBorder="1" applyAlignment="1">
      <alignment horizontal="center" vertical="top"/>
    </xf>
    <xf numFmtId="0" fontId="38" fillId="0" borderId="0" xfId="26" applyFont="1"/>
    <xf numFmtId="0" fontId="10" fillId="0" borderId="0" xfId="0" applyFont="1"/>
    <xf numFmtId="0" fontId="0" fillId="0" borderId="0" xfId="0"/>
    <xf numFmtId="0" fontId="10" fillId="0" borderId="3" xfId="0" applyFont="1" applyBorder="1"/>
    <xf numFmtId="0" fontId="10" fillId="7" borderId="0" xfId="0" applyFont="1" applyFill="1"/>
    <xf numFmtId="0" fontId="10" fillId="4" borderId="0" xfId="0" applyFont="1" applyFill="1" applyBorder="1"/>
    <xf numFmtId="175" fontId="10" fillId="0" borderId="0" xfId="0" applyNumberFormat="1" applyFont="1" applyBorder="1" applyAlignment="1">
      <alignment horizontal="center" vertical="center" wrapText="1"/>
    </xf>
    <xf numFmtId="0" fontId="45" fillId="0" borderId="0" xfId="26" applyFont="1"/>
    <xf numFmtId="0" fontId="42" fillId="0" borderId="3" xfId="0" applyFont="1" applyBorder="1" applyAlignment="1">
      <alignment vertical="center" wrapText="1"/>
    </xf>
    <xf numFmtId="0" fontId="42" fillId="0" borderId="3" xfId="0" applyFont="1" applyBorder="1" applyAlignment="1">
      <alignment horizontal="center" vertical="center" wrapText="1"/>
    </xf>
    <xf numFmtId="175" fontId="42" fillId="0" borderId="3" xfId="0" applyNumberFormat="1" applyFont="1" applyBorder="1" applyAlignment="1">
      <alignment horizontal="center" vertical="center" wrapText="1"/>
    </xf>
    <xf numFmtId="0" fontId="48" fillId="0" borderId="3" xfId="0" applyFont="1" applyBorder="1" applyAlignment="1">
      <alignment horizontal="center" vertical="center" wrapText="1"/>
    </xf>
    <xf numFmtId="174" fontId="42" fillId="0" borderId="3" xfId="0" applyNumberFormat="1" applyFont="1" applyBorder="1" applyAlignment="1">
      <alignment horizontal="center" vertical="center" wrapText="1"/>
    </xf>
    <xf numFmtId="174" fontId="48" fillId="0" borderId="3" xfId="0" applyNumberFormat="1" applyFont="1" applyBorder="1" applyAlignment="1">
      <alignment horizontal="center" vertical="center" wrapText="1"/>
    </xf>
    <xf numFmtId="0" fontId="10" fillId="9" borderId="3" xfId="0" applyFont="1" applyFill="1" applyBorder="1" applyAlignment="1">
      <alignment vertical="center" wrapText="1"/>
    </xf>
    <xf numFmtId="0" fontId="10" fillId="9" borderId="3" xfId="0" applyFont="1" applyFill="1" applyBorder="1" applyAlignment="1">
      <alignment horizontal="center" vertical="center" wrapText="1"/>
    </xf>
    <xf numFmtId="175" fontId="10" fillId="9" borderId="3" xfId="0" applyNumberFormat="1" applyFont="1" applyFill="1" applyBorder="1" applyAlignment="1">
      <alignment horizontal="center" vertical="center" wrapText="1"/>
    </xf>
    <xf numFmtId="175" fontId="11" fillId="9" borderId="3" xfId="0" applyNumberFormat="1" applyFont="1" applyFill="1" applyBorder="1" applyAlignment="1">
      <alignment horizontal="center" vertical="center" wrapText="1"/>
    </xf>
    <xf numFmtId="174" fontId="10" fillId="9" borderId="3" xfId="0" applyNumberFormat="1" applyFont="1" applyFill="1" applyBorder="1" applyAlignment="1">
      <alignment horizontal="center" vertical="center" wrapText="1"/>
    </xf>
    <xf numFmtId="0" fontId="10" fillId="9" borderId="0" xfId="0" applyFont="1" applyFill="1"/>
    <xf numFmtId="0" fontId="9" fillId="0" borderId="0" xfId="0" applyFont="1" applyBorder="1"/>
    <xf numFmtId="49" fontId="25" fillId="0" borderId="13" xfId="26" applyNumberFormat="1" applyFont="1" applyBorder="1" applyAlignment="1">
      <alignment horizontal="center" vertical="top"/>
    </xf>
    <xf numFmtId="49" fontId="25" fillId="0" borderId="14" xfId="26" applyNumberFormat="1" applyFont="1" applyBorder="1" applyAlignment="1">
      <alignment horizontal="center" vertical="top"/>
    </xf>
    <xf numFmtId="49" fontId="25" fillId="0" borderId="0" xfId="26" applyNumberFormat="1" applyFont="1" applyBorder="1" applyAlignment="1">
      <alignment horizontal="center" vertical="top"/>
    </xf>
    <xf numFmtId="49" fontId="25" fillId="0" borderId="28" xfId="26" applyNumberFormat="1" applyFont="1" applyBorder="1" applyAlignment="1">
      <alignment horizontal="center" vertical="top"/>
    </xf>
    <xf numFmtId="49" fontId="25" fillId="0" borderId="29" xfId="26" applyNumberFormat="1" applyFont="1" applyBorder="1" applyAlignment="1">
      <alignment horizontal="center" vertical="top"/>
    </xf>
    <xf numFmtId="0" fontId="7" fillId="0" borderId="0" xfId="0" applyFont="1" applyAlignment="1">
      <alignment vertical="top" wrapText="1"/>
    </xf>
    <xf numFmtId="0" fontId="7" fillId="0" borderId="0" xfId="0" applyFont="1" applyBorder="1" applyAlignment="1">
      <alignment vertical="top"/>
    </xf>
    <xf numFmtId="0" fontId="7" fillId="0" borderId="0" xfId="0" applyFont="1" applyAlignment="1">
      <alignment horizontal="justify" vertical="top" wrapText="1"/>
    </xf>
    <xf numFmtId="174" fontId="7" fillId="0" borderId="0" xfId="0" applyNumberFormat="1" applyFont="1" applyAlignment="1">
      <alignment horizontal="justify" vertical="top" wrapText="1"/>
    </xf>
    <xf numFmtId="174" fontId="7" fillId="0" borderId="3" xfId="0" applyNumberFormat="1" applyFont="1" applyBorder="1" applyAlignment="1">
      <alignment horizontal="center" vertical="top" wrapText="1"/>
    </xf>
    <xf numFmtId="174" fontId="51" fillId="0" borderId="3" xfId="0" applyNumberFormat="1" applyFont="1" applyBorder="1" applyAlignment="1">
      <alignment horizontal="center" vertical="top" wrapText="1"/>
    </xf>
    <xf numFmtId="0" fontId="51" fillId="0" borderId="3" xfId="0" applyFont="1" applyBorder="1" applyAlignment="1">
      <alignment horizontal="left" vertical="top" wrapText="1"/>
    </xf>
    <xf numFmtId="174" fontId="7" fillId="0" borderId="5" xfId="0" applyNumberFormat="1" applyFont="1" applyBorder="1" applyAlignment="1">
      <alignment horizontal="center" vertical="top" wrapText="1"/>
    </xf>
    <xf numFmtId="0" fontId="7" fillId="0" borderId="0" xfId="0" applyFont="1" applyBorder="1" applyAlignment="1">
      <alignment horizontal="center" vertical="top" wrapText="1"/>
    </xf>
    <xf numFmtId="0" fontId="10" fillId="9" borderId="3" xfId="0" applyFont="1" applyFill="1" applyBorder="1" applyAlignment="1">
      <alignment horizontal="left" vertical="center" wrapText="1"/>
    </xf>
    <xf numFmtId="0" fontId="11" fillId="9" borderId="3" xfId="0" applyFont="1" applyFill="1" applyBorder="1" applyAlignment="1">
      <alignment horizontal="center" vertical="center" wrapText="1"/>
    </xf>
    <xf numFmtId="0" fontId="10" fillId="9" borderId="3" xfId="0" applyFont="1" applyFill="1" applyBorder="1" applyAlignment="1">
      <alignment horizontal="center"/>
    </xf>
    <xf numFmtId="0" fontId="10" fillId="9" borderId="0" xfId="0" applyFont="1" applyFill="1" applyBorder="1"/>
    <xf numFmtId="174" fontId="10" fillId="9" borderId="3" xfId="0" applyNumberFormat="1" applyFont="1" applyFill="1" applyBorder="1" applyAlignment="1">
      <alignment horizontal="center"/>
    </xf>
    <xf numFmtId="174" fontId="11" fillId="0" borderId="5" xfId="0" applyNumberFormat="1" applyFont="1" applyBorder="1" applyAlignment="1">
      <alignment horizontal="center" vertical="center" wrapText="1"/>
    </xf>
    <xf numFmtId="174" fontId="10" fillId="0" borderId="3" xfId="0" applyNumberFormat="1" applyFont="1" applyBorder="1" applyAlignment="1">
      <alignment vertical="center" wrapText="1"/>
    </xf>
    <xf numFmtId="49" fontId="10" fillId="0" borderId="6" xfId="0" applyNumberFormat="1" applyFont="1" applyBorder="1" applyAlignment="1">
      <alignment horizontal="center" vertical="center" wrapText="1"/>
    </xf>
    <xf numFmtId="174" fontId="10"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49" fontId="14" fillId="0" borderId="13" xfId="26" applyNumberFormat="1" applyFont="1" applyFill="1" applyBorder="1" applyAlignment="1">
      <alignment horizontal="center" vertical="top" wrapText="1"/>
    </xf>
    <xf numFmtId="49" fontId="14" fillId="0" borderId="2" xfId="26" applyNumberFormat="1" applyFont="1" applyFill="1" applyBorder="1" applyAlignment="1">
      <alignment horizontal="center" vertical="top" wrapText="1"/>
    </xf>
    <xf numFmtId="49" fontId="25" fillId="0" borderId="13" xfId="26" applyNumberFormat="1" applyFont="1" applyFill="1" applyBorder="1" applyAlignment="1">
      <alignment horizontal="center" vertical="top" wrapText="1"/>
    </xf>
    <xf numFmtId="0" fontId="52" fillId="0" borderId="0" xfId="26" applyFont="1"/>
    <xf numFmtId="0" fontId="53" fillId="0" borderId="0" xfId="26" applyFont="1"/>
    <xf numFmtId="0" fontId="18" fillId="7" borderId="3" xfId="0" applyFont="1" applyFill="1" applyBorder="1" applyAlignment="1">
      <alignment vertical="center" wrapText="1"/>
    </xf>
    <xf numFmtId="0" fontId="18" fillId="7" borderId="3" xfId="0" applyFont="1" applyFill="1" applyBorder="1" applyAlignment="1">
      <alignment horizontal="center" vertical="center" wrapText="1"/>
    </xf>
    <xf numFmtId="175" fontId="18" fillId="7" borderId="3" xfId="0" applyNumberFormat="1" applyFont="1" applyFill="1" applyBorder="1" applyAlignment="1">
      <alignment horizontal="center" vertical="center" wrapText="1"/>
    </xf>
    <xf numFmtId="0" fontId="20" fillId="7" borderId="3" xfId="0" applyFont="1" applyFill="1" applyBorder="1" applyAlignment="1">
      <alignment horizontal="center" vertical="center" wrapText="1"/>
    </xf>
    <xf numFmtId="4" fontId="18" fillId="7" borderId="3" xfId="0" applyNumberFormat="1" applyFont="1" applyFill="1" applyBorder="1" applyAlignment="1">
      <alignment horizontal="center" vertical="center" wrapText="1"/>
    </xf>
    <xf numFmtId="4" fontId="20" fillId="7" borderId="3" xfId="0" applyNumberFormat="1" applyFont="1" applyFill="1" applyBorder="1" applyAlignment="1">
      <alignment horizontal="center" vertical="center" wrapText="1"/>
    </xf>
    <xf numFmtId="174" fontId="18" fillId="7" borderId="3" xfId="0" applyNumberFormat="1" applyFont="1" applyFill="1" applyBorder="1" applyAlignment="1">
      <alignment horizontal="center" vertical="center" wrapText="1"/>
    </xf>
    <xf numFmtId="0" fontId="19" fillId="7" borderId="0" xfId="0" applyFont="1" applyFill="1"/>
    <xf numFmtId="0" fontId="10" fillId="7" borderId="3" xfId="0" applyFont="1" applyFill="1" applyBorder="1" applyAlignment="1">
      <alignment vertical="center" wrapText="1"/>
    </xf>
    <xf numFmtId="0" fontId="10" fillId="7" borderId="3" xfId="0" applyFont="1" applyFill="1" applyBorder="1" applyAlignment="1">
      <alignment horizontal="center" vertical="center" wrapText="1"/>
    </xf>
    <xf numFmtId="4" fontId="10" fillId="7" borderId="3" xfId="0" applyNumberFormat="1" applyFont="1" applyFill="1" applyBorder="1" applyAlignment="1">
      <alignment horizontal="center" vertical="center" wrapText="1"/>
    </xf>
    <xf numFmtId="4" fontId="11" fillId="7" borderId="3"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174" fontId="10" fillId="7" borderId="3" xfId="0" applyNumberFormat="1" applyFont="1" applyFill="1" applyBorder="1" applyAlignment="1">
      <alignment horizontal="center" vertical="center" wrapText="1"/>
    </xf>
    <xf numFmtId="0" fontId="5" fillId="7" borderId="0" xfId="26" applyFont="1" applyFill="1"/>
    <xf numFmtId="0" fontId="10" fillId="7" borderId="3" xfId="0" applyFont="1" applyFill="1" applyBorder="1" applyAlignment="1">
      <alignment horizontal="left" vertical="center" wrapText="1"/>
    </xf>
    <xf numFmtId="175" fontId="10" fillId="7" borderId="3" xfId="0" applyNumberFormat="1" applyFont="1" applyFill="1" applyBorder="1" applyAlignment="1">
      <alignment horizontal="center" vertical="center" wrapText="1"/>
    </xf>
    <xf numFmtId="175" fontId="11" fillId="7" borderId="3" xfId="0" applyNumberFormat="1" applyFont="1" applyFill="1" applyBorder="1" applyAlignment="1">
      <alignment horizontal="center" vertical="center" wrapText="1"/>
    </xf>
    <xf numFmtId="0" fontId="54" fillId="0" borderId="0" xfId="26" applyFont="1"/>
    <xf numFmtId="0" fontId="50" fillId="0" borderId="0" xfId="26" applyFont="1"/>
    <xf numFmtId="0" fontId="53" fillId="0" borderId="0" xfId="26" applyFont="1" applyFill="1"/>
    <xf numFmtId="0" fontId="45" fillId="0" borderId="0" xfId="26" applyFont="1" applyFill="1"/>
    <xf numFmtId="0" fontId="46" fillId="0" borderId="0" xfId="26" applyFont="1" applyFill="1" applyAlignment="1">
      <alignment horizontal="left"/>
    </xf>
    <xf numFmtId="0" fontId="47" fillId="0" borderId="0" xfId="26" applyFont="1" applyFill="1"/>
    <xf numFmtId="0" fontId="5" fillId="0" borderId="0" xfId="26" applyFont="1" applyFill="1"/>
    <xf numFmtId="174" fontId="9" fillId="0" borderId="2" xfId="0" applyNumberFormat="1" applyFont="1" applyBorder="1" applyAlignment="1">
      <alignment horizontal="justify"/>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4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175" fontId="11" fillId="0" borderId="3" xfId="0" applyNumberFormat="1" applyFont="1" applyBorder="1" applyAlignment="1">
      <alignment horizontal="center" vertical="center" wrapText="1"/>
    </xf>
    <xf numFmtId="175" fontId="10" fillId="0" borderId="3" xfId="0" applyNumberFormat="1" applyFont="1" applyBorder="1" applyAlignment="1">
      <alignment horizontal="center" vertical="center" wrapText="1"/>
    </xf>
    <xf numFmtId="0" fontId="10" fillId="4" borderId="3" xfId="0" applyFont="1" applyFill="1" applyBorder="1" applyAlignment="1">
      <alignment vertical="center" wrapText="1"/>
    </xf>
    <xf numFmtId="0" fontId="10" fillId="4" borderId="3" xfId="0"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174" fontId="10" fillId="4" borderId="3" xfId="0" applyNumberFormat="1" applyFont="1" applyFill="1" applyBorder="1" applyAlignment="1">
      <alignment horizontal="center" vertical="center" wrapText="1"/>
    </xf>
    <xf numFmtId="175" fontId="10" fillId="4" borderId="3" xfId="0" applyNumberFormat="1" applyFont="1" applyFill="1" applyBorder="1" applyAlignment="1">
      <alignment horizontal="center" vertical="center" wrapText="1"/>
    </xf>
    <xf numFmtId="0" fontId="43" fillId="4" borderId="3" xfId="0" applyFont="1" applyFill="1" applyBorder="1" applyAlignment="1">
      <alignment horizontal="center" vertical="center" wrapText="1"/>
    </xf>
    <xf numFmtId="175" fontId="11" fillId="4" borderId="3" xfId="0" applyNumberFormat="1" applyFont="1" applyFill="1" applyBorder="1" applyAlignment="1">
      <alignment horizontal="center" vertical="center" wrapText="1"/>
    </xf>
    <xf numFmtId="174" fontId="10" fillId="0" borderId="5"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0" fillId="4" borderId="3" xfId="0" applyFont="1" applyFill="1" applyBorder="1" applyAlignment="1">
      <alignment horizontal="left" vertical="center" wrapText="1"/>
    </xf>
    <xf numFmtId="0" fontId="10" fillId="0" borderId="4" xfId="0" applyFont="1" applyBorder="1" applyAlignment="1">
      <alignment vertical="center" wrapText="1"/>
    </xf>
    <xf numFmtId="0" fontId="11" fillId="0" borderId="3"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horizontal="center" vertical="center" wrapText="1"/>
    </xf>
    <xf numFmtId="0" fontId="10" fillId="0" borderId="6" xfId="0" applyFont="1" applyBorder="1" applyAlignment="1">
      <alignment vertical="center" wrapText="1"/>
    </xf>
    <xf numFmtId="49" fontId="25" fillId="0" borderId="34" xfId="26" applyNumberFormat="1" applyFont="1" applyBorder="1" applyAlignment="1">
      <alignment horizontal="center" vertical="top"/>
    </xf>
    <xf numFmtId="0" fontId="13" fillId="0" borderId="0" xfId="26" applyFont="1"/>
    <xf numFmtId="0" fontId="46" fillId="0" borderId="0" xfId="26" applyFont="1" applyAlignment="1">
      <alignment horizontal="left"/>
    </xf>
    <xf numFmtId="0" fontId="13" fillId="0" borderId="0" xfId="26" applyFont="1" applyFill="1"/>
    <xf numFmtId="0" fontId="14" fillId="0" borderId="0" xfId="26" applyFont="1" applyFill="1" applyAlignment="1">
      <alignment horizontal="center" vertical="top"/>
    </xf>
    <xf numFmtId="0" fontId="14" fillId="0" borderId="0" xfId="26" applyFont="1" applyAlignment="1">
      <alignment horizontal="left"/>
    </xf>
    <xf numFmtId="0" fontId="14" fillId="0" borderId="0" xfId="26" applyFont="1" applyFill="1" applyAlignment="1">
      <alignment horizontal="right"/>
    </xf>
    <xf numFmtId="0" fontId="14" fillId="0" borderId="0" xfId="26" applyFont="1" applyFill="1" applyAlignment="1">
      <alignment horizontal="left"/>
    </xf>
    <xf numFmtId="0" fontId="14" fillId="0" borderId="15" xfId="26" applyFont="1" applyFill="1" applyBorder="1" applyAlignment="1">
      <alignment horizontal="left"/>
    </xf>
    <xf numFmtId="0" fontId="14" fillId="0" borderId="16" xfId="26" applyFont="1" applyFill="1" applyBorder="1" applyAlignment="1">
      <alignment horizontal="left"/>
    </xf>
    <xf numFmtId="0" fontId="14" fillId="0" borderId="17" xfId="26" applyFont="1" applyFill="1" applyBorder="1" applyAlignment="1">
      <alignment horizontal="left"/>
    </xf>
    <xf numFmtId="0" fontId="14" fillId="0" borderId="18" xfId="26" applyFont="1" applyFill="1" applyBorder="1" applyAlignment="1">
      <alignment horizontal="left"/>
    </xf>
    <xf numFmtId="0" fontId="14" fillId="0" borderId="17" xfId="26" applyFont="1" applyBorder="1" applyAlignment="1">
      <alignment horizontal="center" vertical="top"/>
    </xf>
    <xf numFmtId="0" fontId="14" fillId="0" borderId="0" xfId="26" applyFont="1" applyAlignment="1">
      <alignment horizontal="center" vertical="top"/>
    </xf>
    <xf numFmtId="0" fontId="14" fillId="0" borderId="18" xfId="26" applyFont="1" applyBorder="1" applyAlignment="1">
      <alignment horizontal="center" vertical="top"/>
    </xf>
    <xf numFmtId="0" fontId="14" fillId="0" borderId="17" xfId="26" applyFont="1" applyBorder="1" applyAlignment="1">
      <alignment horizontal="left"/>
    </xf>
    <xf numFmtId="0" fontId="14" fillId="0" borderId="18" xfId="26" applyFont="1" applyBorder="1" applyAlignment="1">
      <alignment horizontal="left"/>
    </xf>
    <xf numFmtId="49" fontId="15" fillId="0" borderId="30" xfId="26" applyNumberFormat="1" applyFont="1" applyBorder="1" applyAlignment="1">
      <alignment horizontal="center"/>
    </xf>
    <xf numFmtId="0" fontId="15" fillId="0" borderId="33" xfId="26" applyFont="1" applyBorder="1" applyAlignment="1">
      <alignment horizontal="center" vertical="top" wrapText="1"/>
    </xf>
    <xf numFmtId="49" fontId="15" fillId="0" borderId="33" xfId="26" applyNumberFormat="1" applyFont="1" applyBorder="1" applyAlignment="1">
      <alignment horizontal="center" vertical="top" wrapText="1"/>
    </xf>
    <xf numFmtId="49" fontId="58" fillId="8" borderId="41" xfId="0" applyNumberFormat="1" applyFont="1" applyFill="1" applyBorder="1" applyAlignment="1">
      <alignment horizontal="center"/>
    </xf>
    <xf numFmtId="4" fontId="59" fillId="8" borderId="41" xfId="0" applyNumberFormat="1" applyFont="1" applyFill="1" applyBorder="1" applyAlignment="1">
      <alignment horizontal="right"/>
    </xf>
    <xf numFmtId="4" fontId="58" fillId="8" borderId="41" xfId="0" applyNumberFormat="1" applyFont="1" applyFill="1" applyBorder="1" applyAlignment="1">
      <alignment horizontal="right"/>
    </xf>
    <xf numFmtId="49" fontId="58" fillId="8" borderId="12" xfId="0" applyNumberFormat="1" applyFont="1" applyFill="1" applyBorder="1" applyAlignment="1">
      <alignment horizontal="center"/>
    </xf>
    <xf numFmtId="4" fontId="58" fillId="8" borderId="12" xfId="0" applyNumberFormat="1" applyFont="1" applyFill="1" applyBorder="1" applyAlignment="1">
      <alignment horizontal="right"/>
    </xf>
    <xf numFmtId="49" fontId="58" fillId="0" borderId="12" xfId="0" applyNumberFormat="1" applyFont="1" applyBorder="1" applyAlignment="1">
      <alignment horizontal="center"/>
    </xf>
    <xf numFmtId="4" fontId="58" fillId="0" borderId="12" xfId="0" applyNumberFormat="1" applyFont="1" applyBorder="1" applyAlignment="1">
      <alignment horizontal="right"/>
    </xf>
    <xf numFmtId="4" fontId="44" fillId="0" borderId="12" xfId="0" applyNumberFormat="1" applyFont="1" applyBorder="1" applyAlignment="1">
      <alignment horizontal="right"/>
    </xf>
    <xf numFmtId="4" fontId="59" fillId="8" borderId="12" xfId="0" applyNumberFormat="1" applyFont="1" applyFill="1" applyBorder="1" applyAlignment="1">
      <alignment horizontal="right"/>
    </xf>
    <xf numFmtId="49" fontId="58" fillId="8" borderId="41" xfId="26" applyNumberFormat="1" applyFont="1" applyFill="1" applyBorder="1" applyAlignment="1">
      <alignment horizontal="center"/>
    </xf>
    <xf numFmtId="4" fontId="58" fillId="8" borderId="41" xfId="26" applyNumberFormat="1" applyFont="1" applyFill="1" applyBorder="1" applyAlignment="1">
      <alignment horizontal="right"/>
    </xf>
    <xf numFmtId="49" fontId="58" fillId="0" borderId="12" xfId="26" applyNumberFormat="1" applyFont="1" applyBorder="1" applyAlignment="1">
      <alignment horizontal="center"/>
    </xf>
    <xf numFmtId="4" fontId="58" fillId="0" borderId="12" xfId="26" applyNumberFormat="1" applyFont="1" applyBorder="1" applyAlignment="1">
      <alignment horizontal="right"/>
    </xf>
    <xf numFmtId="0" fontId="28" fillId="0" borderId="0" xfId="26" applyFont="1" applyAlignment="1">
      <alignment horizontal="left"/>
    </xf>
    <xf numFmtId="49" fontId="25" fillId="0" borderId="12" xfId="26" applyNumberFormat="1" applyFont="1" applyBorder="1" applyAlignment="1">
      <alignment horizontal="center" vertical="top"/>
    </xf>
    <xf numFmtId="49" fontId="25" fillId="0" borderId="6" xfId="26" applyNumberFormat="1" applyFont="1" applyBorder="1" applyAlignment="1">
      <alignment horizontal="center" vertical="top"/>
    </xf>
    <xf numFmtId="4" fontId="58" fillId="8" borderId="43" xfId="0" applyNumberFormat="1" applyFont="1" applyFill="1" applyBorder="1" applyAlignment="1">
      <alignment horizontal="right"/>
    </xf>
    <xf numFmtId="4" fontId="58" fillId="8" borderId="3" xfId="0" applyNumberFormat="1" applyFont="1" applyFill="1" applyBorder="1" applyAlignment="1">
      <alignment horizontal="right"/>
    </xf>
    <xf numFmtId="4" fontId="58" fillId="0" borderId="3" xfId="0" applyNumberFormat="1" applyFont="1" applyBorder="1" applyAlignment="1">
      <alignment horizontal="right"/>
    </xf>
    <xf numFmtId="4" fontId="58" fillId="8" borderId="43" xfId="26" applyNumberFormat="1" applyFont="1" applyFill="1" applyBorder="1" applyAlignment="1">
      <alignment horizontal="right"/>
    </xf>
    <xf numFmtId="4" fontId="58" fillId="0" borderId="3" xfId="26" applyNumberFormat="1" applyFont="1" applyBorder="1" applyAlignment="1">
      <alignment horizontal="right"/>
    </xf>
    <xf numFmtId="174" fontId="2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61" fillId="0" borderId="3" xfId="0" applyFont="1" applyBorder="1" applyAlignment="1">
      <alignment horizontal="center" vertical="center" wrapText="1"/>
    </xf>
    <xf numFmtId="174" fontId="61" fillId="0" borderId="3" xfId="0" applyNumberFormat="1" applyFont="1" applyBorder="1" applyAlignment="1">
      <alignment horizontal="center" vertical="center" wrapText="1"/>
    </xf>
    <xf numFmtId="174" fontId="61" fillId="0" borderId="5" xfId="0" applyNumberFormat="1" applyFont="1" applyBorder="1" applyAlignment="1">
      <alignment horizontal="center" vertical="center" wrapText="1"/>
    </xf>
    <xf numFmtId="4" fontId="62" fillId="4" borderId="3" xfId="0" applyNumberFormat="1" applyFont="1" applyFill="1" applyBorder="1" applyAlignment="1">
      <alignment horizontal="center" vertical="center" wrapText="1"/>
    </xf>
    <xf numFmtId="0" fontId="63" fillId="9" borderId="3" xfId="0" applyFont="1" applyFill="1" applyBorder="1" applyAlignment="1">
      <alignment horizontal="center"/>
    </xf>
    <xf numFmtId="175" fontId="61" fillId="0" borderId="3" xfId="0" applyNumberFormat="1" applyFont="1" applyBorder="1" applyAlignment="1">
      <alignment horizontal="center" vertical="center" wrapText="1"/>
    </xf>
    <xf numFmtId="175" fontId="61" fillId="4" borderId="3" xfId="0" applyNumberFormat="1" applyFont="1" applyFill="1" applyBorder="1" applyAlignment="1">
      <alignment horizontal="center" vertical="center" wrapText="1"/>
    </xf>
    <xf numFmtId="174" fontId="63" fillId="0" borderId="3" xfId="0" applyNumberFormat="1" applyFont="1" applyBorder="1" applyAlignment="1">
      <alignment horizontal="center" vertical="center" wrapText="1"/>
    </xf>
    <xf numFmtId="0" fontId="61" fillId="0" borderId="4"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1" fillId="9" borderId="3" xfId="0" applyFont="1" applyFill="1" applyBorder="1" applyAlignment="1">
      <alignment horizontal="center" vertical="center" wrapText="1"/>
    </xf>
    <xf numFmtId="4" fontId="63" fillId="4" borderId="3" xfId="0" applyNumberFormat="1" applyFont="1" applyFill="1" applyBorder="1" applyAlignment="1">
      <alignment horizontal="center" vertical="center" wrapText="1"/>
    </xf>
    <xf numFmtId="0" fontId="63" fillId="4" borderId="3" xfId="0" applyFont="1" applyFill="1" applyBorder="1" applyAlignment="1">
      <alignment horizontal="center" vertical="center" wrapText="1"/>
    </xf>
    <xf numFmtId="175" fontId="63" fillId="4" borderId="3" xfId="0" applyNumberFormat="1" applyFont="1" applyFill="1" applyBorder="1" applyAlignment="1">
      <alignment horizontal="center" vertical="center" wrapText="1"/>
    </xf>
    <xf numFmtId="175" fontId="61" fillId="7" borderId="3" xfId="0" applyNumberFormat="1" applyFont="1" applyFill="1" applyBorder="1" applyAlignment="1">
      <alignment horizontal="center" vertical="center" wrapText="1"/>
    </xf>
    <xf numFmtId="175" fontId="61" fillId="9" borderId="3" xfId="0" applyNumberFormat="1" applyFont="1" applyFill="1" applyBorder="1" applyAlignment="1">
      <alignment horizontal="center" vertical="center" wrapText="1"/>
    </xf>
    <xf numFmtId="4" fontId="61" fillId="4" borderId="3" xfId="0" applyNumberFormat="1" applyFont="1" applyFill="1" applyBorder="1" applyAlignment="1">
      <alignment horizontal="center" vertical="center" wrapText="1"/>
    </xf>
    <xf numFmtId="0" fontId="61" fillId="7" borderId="3" xfId="0" applyFont="1" applyFill="1" applyBorder="1" applyAlignment="1">
      <alignment horizontal="center" vertical="center" wrapText="1"/>
    </xf>
    <xf numFmtId="4" fontId="61" fillId="7" borderId="3" xfId="0" applyNumberFormat="1" applyFont="1" applyFill="1" applyBorder="1" applyAlignment="1">
      <alignment horizontal="center" vertical="center" wrapText="1"/>
    </xf>
    <xf numFmtId="0" fontId="63" fillId="7" borderId="3" xfId="0" applyFont="1" applyFill="1" applyBorder="1" applyAlignment="1">
      <alignment horizontal="center" vertical="center" wrapText="1"/>
    </xf>
    <xf numFmtId="174" fontId="63" fillId="9" borderId="3" xfId="0" applyNumberFormat="1" applyFont="1" applyFill="1" applyBorder="1" applyAlignment="1">
      <alignment horizontal="center" vertical="center" wrapText="1"/>
    </xf>
    <xf numFmtId="0" fontId="63" fillId="0" borderId="0" xfId="0" applyFont="1" applyAlignment="1">
      <alignment horizontal="left"/>
    </xf>
    <xf numFmtId="0" fontId="63" fillId="0" borderId="0" xfId="0" applyFont="1"/>
    <xf numFmtId="0" fontId="9" fillId="0" borderId="0" xfId="0" applyFont="1" applyAlignment="1">
      <alignment horizontal="left" wrapText="1"/>
    </xf>
    <xf numFmtId="0" fontId="49" fillId="0" borderId="0" xfId="0" applyFont="1" applyAlignment="1">
      <alignment horizontal="left" wrapText="1"/>
    </xf>
    <xf numFmtId="0" fontId="9" fillId="0" borderId="0" xfId="0" applyFont="1" applyAlignment="1">
      <alignment horizontal="center"/>
    </xf>
    <xf numFmtId="0" fontId="11" fillId="3" borderId="3" xfId="0" applyFont="1" applyFill="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12" fillId="0" borderId="3" xfId="26" applyFont="1" applyBorder="1" applyAlignment="1">
      <alignment horizontal="center"/>
    </xf>
    <xf numFmtId="0" fontId="14" fillId="0" borderId="3" xfId="26" applyFont="1" applyBorder="1" applyAlignment="1">
      <alignment horizontal="center" vertical="center"/>
    </xf>
    <xf numFmtId="0" fontId="14" fillId="0" borderId="3" xfId="26"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left" vertical="center" wrapText="1"/>
    </xf>
    <xf numFmtId="4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174" fontId="1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4" xfId="0" applyFont="1" applyBorder="1" applyAlignment="1">
      <alignment horizontal="center" vertical="center" wrapText="1"/>
    </xf>
    <xf numFmtId="4" fontId="61" fillId="0" borderId="4" xfId="0" applyNumberFormat="1" applyFont="1" applyBorder="1" applyAlignment="1">
      <alignment horizontal="center" vertical="center" wrapText="1"/>
    </xf>
    <xf numFmtId="4" fontId="61" fillId="0" borderId="5" xfId="0" applyNumberFormat="1" applyFont="1" applyBorder="1" applyAlignment="1">
      <alignment horizontal="center" vertical="center" wrapText="1"/>
    </xf>
    <xf numFmtId="175" fontId="43" fillId="0" borderId="4" xfId="0" applyNumberFormat="1" applyFont="1" applyBorder="1" applyAlignment="1">
      <alignment horizontal="center" vertical="center" wrapText="1"/>
    </xf>
    <xf numFmtId="175" fontId="43" fillId="0" borderId="5" xfId="0" applyNumberFormat="1" applyFont="1" applyBorder="1" applyAlignment="1">
      <alignment horizontal="center" vertical="center" wrapText="1"/>
    </xf>
    <xf numFmtId="175" fontId="11" fillId="0" borderId="3" xfId="0" applyNumberFormat="1" applyFont="1" applyBorder="1" applyAlignment="1">
      <alignment horizontal="center" vertical="center" wrapText="1"/>
    </xf>
    <xf numFmtId="175" fontId="10" fillId="0" borderId="3" xfId="0" applyNumberFormat="1" applyFont="1" applyBorder="1" applyAlignment="1">
      <alignment horizontal="center" vertical="center" wrapText="1"/>
    </xf>
    <xf numFmtId="175" fontId="10" fillId="0" borderId="4" xfId="0" applyNumberFormat="1" applyFont="1" applyBorder="1" applyAlignment="1">
      <alignment horizontal="center" vertical="center" wrapText="1"/>
    </xf>
    <xf numFmtId="175" fontId="10" fillId="0" borderId="5" xfId="0" applyNumberFormat="1" applyFont="1" applyBorder="1" applyAlignment="1">
      <alignment horizontal="center" vertical="center" wrapText="1"/>
    </xf>
    <xf numFmtId="175" fontId="10" fillId="0" borderId="6" xfId="0" applyNumberFormat="1" applyFont="1" applyBorder="1" applyAlignment="1">
      <alignment horizontal="center" vertical="center" wrapText="1"/>
    </xf>
    <xf numFmtId="0" fontId="10" fillId="4" borderId="3" xfId="0" applyFont="1" applyFill="1" applyBorder="1" applyAlignment="1">
      <alignment vertical="center" wrapText="1"/>
    </xf>
    <xf numFmtId="0" fontId="10" fillId="4" borderId="3"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174" fontId="10" fillId="4" borderId="3" xfId="0" applyNumberFormat="1" applyFont="1" applyFill="1" applyBorder="1" applyAlignment="1">
      <alignment horizontal="center" vertical="center" wrapText="1"/>
    </xf>
    <xf numFmtId="175" fontId="10" fillId="4" borderId="4" xfId="0" applyNumberFormat="1" applyFont="1" applyFill="1" applyBorder="1" applyAlignment="1">
      <alignment horizontal="center" vertical="center" wrapText="1"/>
    </xf>
    <xf numFmtId="175" fontId="10" fillId="4" borderId="5" xfId="0" applyNumberFormat="1" applyFont="1" applyFill="1" applyBorder="1" applyAlignment="1">
      <alignment horizontal="center" vertical="center" wrapText="1"/>
    </xf>
    <xf numFmtId="175" fontId="10" fillId="4" borderId="3" xfId="0" applyNumberFormat="1" applyFont="1" applyFill="1" applyBorder="1" applyAlignment="1">
      <alignment horizontal="center" vertical="center" wrapText="1"/>
    </xf>
    <xf numFmtId="0" fontId="18" fillId="4" borderId="3" xfId="0" applyFont="1" applyFill="1" applyBorder="1" applyAlignment="1">
      <alignment horizontal="center" vertical="center" wrapText="1"/>
    </xf>
    <xf numFmtId="0" fontId="43" fillId="4" borderId="3" xfId="0" applyFont="1" applyFill="1" applyBorder="1" applyAlignment="1">
      <alignment horizontal="center" vertical="center" wrapText="1"/>
    </xf>
    <xf numFmtId="175" fontId="11" fillId="4" borderId="3" xfId="0" applyNumberFormat="1" applyFont="1" applyFill="1" applyBorder="1" applyAlignment="1">
      <alignment horizontal="center" vertical="center" wrapText="1"/>
    </xf>
    <xf numFmtId="175" fontId="11" fillId="0" borderId="4" xfId="0" applyNumberFormat="1" applyFont="1" applyBorder="1" applyAlignment="1">
      <alignment horizontal="center" vertical="center" wrapText="1"/>
    </xf>
    <xf numFmtId="175" fontId="11" fillId="0" borderId="5" xfId="0" applyNumberFormat="1" applyFont="1" applyBorder="1" applyAlignment="1">
      <alignment horizontal="center" vertical="center" wrapText="1"/>
    </xf>
    <xf numFmtId="174" fontId="10" fillId="0" borderId="4" xfId="0" applyNumberFormat="1" applyFont="1" applyBorder="1" applyAlignment="1">
      <alignment horizontal="center" vertical="center" wrapText="1"/>
    </xf>
    <xf numFmtId="174" fontId="10" fillId="0" borderId="5" xfId="0" applyNumberFormat="1" applyFont="1" applyBorder="1" applyAlignment="1">
      <alignment horizontal="center" vertical="center" wrapText="1"/>
    </xf>
    <xf numFmtId="175" fontId="61" fillId="0" borderId="4" xfId="0" applyNumberFormat="1" applyFont="1" applyBorder="1" applyAlignment="1">
      <alignment horizontal="center" vertical="center" wrapText="1"/>
    </xf>
    <xf numFmtId="175" fontId="61" fillId="0" borderId="5"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0" fillId="4" borderId="3" xfId="0" applyFont="1" applyFill="1" applyBorder="1" applyAlignment="1">
      <alignment horizontal="left" vertical="center" wrapText="1"/>
    </xf>
    <xf numFmtId="0" fontId="10" fillId="0" borderId="4" xfId="0" applyFont="1" applyBorder="1" applyAlignment="1">
      <alignment vertical="center" wrapText="1"/>
    </xf>
    <xf numFmtId="0" fontId="11" fillId="0" borderId="3" xfId="0" applyFont="1" applyBorder="1" applyAlignment="1">
      <alignment horizontal="center" vertical="center" wrapText="1"/>
    </xf>
    <xf numFmtId="0" fontId="10" fillId="0" borderId="5" xfId="0" applyFont="1" applyBorder="1" applyAlignment="1">
      <alignment vertical="center" wrapText="1"/>
    </xf>
    <xf numFmtId="0" fontId="10" fillId="0" borderId="14" xfId="0" applyFont="1" applyBorder="1" applyAlignment="1">
      <alignment horizontal="center" vertical="center" wrapText="1"/>
    </xf>
    <xf numFmtId="175" fontId="17" fillId="0" borderId="3"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22" fillId="0" borderId="0" xfId="26" applyFont="1" applyAlignment="1">
      <alignment horizontal="center"/>
    </xf>
    <xf numFmtId="0" fontId="22" fillId="0" borderId="0" xfId="26" applyFont="1" applyAlignment="1">
      <alignment horizontal="center" vertical="top" wrapText="1"/>
    </xf>
    <xf numFmtId="0" fontId="22" fillId="0" borderId="0" xfId="26" applyFont="1" applyAlignment="1">
      <alignment horizontal="center" wrapText="1"/>
    </xf>
    <xf numFmtId="0" fontId="22" fillId="0" borderId="2" xfId="26" applyFont="1" applyBorder="1" applyAlignment="1">
      <alignment horizontal="center" wrapText="1"/>
    </xf>
    <xf numFmtId="0" fontId="23" fillId="0" borderId="7" xfId="26" applyFont="1" applyBorder="1" applyAlignment="1">
      <alignment horizontal="center" vertical="top" wrapText="1"/>
    </xf>
    <xf numFmtId="49" fontId="22" fillId="0" borderId="2" xfId="26" applyNumberFormat="1" applyFont="1" applyBorder="1" applyAlignment="1">
      <alignment horizontal="center" wrapText="1"/>
    </xf>
    <xf numFmtId="0" fontId="22" fillId="0" borderId="0" xfId="26" applyFont="1" applyAlignment="1">
      <alignment horizontal="left" wrapText="1"/>
    </xf>
    <xf numFmtId="49" fontId="22" fillId="0" borderId="0" xfId="26" applyNumberFormat="1" applyFont="1" applyAlignment="1">
      <alignment horizontal="left"/>
    </xf>
    <xf numFmtId="0" fontId="24" fillId="0" borderId="0" xfId="26" applyFont="1" applyAlignment="1">
      <alignment horizontal="center"/>
    </xf>
    <xf numFmtId="0" fontId="25" fillId="0" borderId="4" xfId="26" applyFont="1" applyBorder="1" applyAlignment="1">
      <alignment horizontal="center" vertical="center"/>
    </xf>
    <xf numFmtId="0" fontId="25" fillId="0" borderId="8" xfId="26" applyFont="1" applyBorder="1" applyAlignment="1">
      <alignment horizontal="center" vertical="center"/>
    </xf>
    <xf numFmtId="49" fontId="25" fillId="0" borderId="0" xfId="26" applyNumberFormat="1" applyFont="1" applyAlignment="1">
      <alignment horizontal="center" wrapText="1"/>
    </xf>
    <xf numFmtId="49" fontId="25" fillId="0" borderId="2" xfId="26" applyNumberFormat="1" applyFont="1" applyBorder="1" applyAlignment="1">
      <alignment horizontal="left" wrapText="1"/>
    </xf>
    <xf numFmtId="0" fontId="26" fillId="0" borderId="0" xfId="26" applyFont="1" applyAlignment="1">
      <alignment horizontal="center"/>
    </xf>
    <xf numFmtId="0" fontId="25" fillId="0" borderId="3" xfId="26" applyFont="1" applyBorder="1" applyAlignment="1">
      <alignment horizontal="center" vertical="center"/>
    </xf>
    <xf numFmtId="0" fontId="25" fillId="0" borderId="3" xfId="26" applyFont="1" applyBorder="1" applyAlignment="1">
      <alignment horizontal="center" vertical="center" wrapText="1"/>
    </xf>
    <xf numFmtId="0" fontId="12" fillId="0" borderId="0" xfId="26" applyFont="1" applyAlignment="1">
      <alignment horizontal="center"/>
    </xf>
    <xf numFmtId="49" fontId="25" fillId="0" borderId="3" xfId="26" applyNumberFormat="1" applyFont="1" applyBorder="1" applyAlignment="1">
      <alignment horizontal="center" vertical="top"/>
    </xf>
    <xf numFmtId="49" fontId="27" fillId="0" borderId="3" xfId="26" applyNumberFormat="1" applyFont="1" applyBorder="1" applyAlignment="1">
      <alignment horizontal="center"/>
    </xf>
    <xf numFmtId="0" fontId="27" fillId="0" borderId="3" xfId="26" applyFont="1" applyBorder="1" applyAlignment="1">
      <alignment horizontal="left"/>
    </xf>
    <xf numFmtId="49" fontId="12" fillId="0" borderId="3" xfId="26" applyNumberFormat="1" applyFont="1" applyBorder="1" applyAlignment="1">
      <alignment horizontal="center"/>
    </xf>
    <xf numFmtId="49" fontId="25" fillId="0" borderId="3" xfId="26" applyNumberFormat="1" applyFont="1" applyBorder="1" applyAlignment="1">
      <alignment horizontal="center"/>
    </xf>
    <xf numFmtId="176" fontId="25" fillId="0" borderId="3" xfId="26" applyNumberFormat="1" applyFont="1" applyBorder="1" applyAlignment="1">
      <alignment horizontal="left" wrapText="1" indent="1"/>
    </xf>
    <xf numFmtId="0" fontId="25" fillId="0" borderId="3" xfId="26" applyFont="1" applyBorder="1" applyAlignment="1">
      <alignment horizontal="left" indent="1"/>
    </xf>
    <xf numFmtId="49" fontId="14" fillId="0" borderId="3" xfId="26" applyNumberFormat="1" applyFont="1" applyBorder="1" applyAlignment="1">
      <alignment horizontal="center"/>
    </xf>
    <xf numFmtId="0" fontId="25" fillId="0" borderId="3" xfId="26" applyFont="1" applyBorder="1" applyAlignment="1">
      <alignment horizontal="left" wrapText="1" indent="1"/>
    </xf>
    <xf numFmtId="0" fontId="14" fillId="0" borderId="3" xfId="26" applyFont="1" applyBorder="1" applyAlignment="1">
      <alignment horizontal="left" wrapText="1" indent="1"/>
    </xf>
    <xf numFmtId="0" fontId="14" fillId="0" borderId="3" xfId="26" applyFont="1" applyBorder="1" applyAlignment="1">
      <alignment horizontal="left" indent="1"/>
    </xf>
    <xf numFmtId="0" fontId="27" fillId="0" borderId="12" xfId="26" applyFont="1" applyBorder="1" applyAlignment="1">
      <alignment horizontal="left" wrapText="1"/>
    </xf>
    <xf numFmtId="0" fontId="27" fillId="0" borderId="13" xfId="26" applyFont="1" applyBorder="1" applyAlignment="1">
      <alignment horizontal="left" wrapText="1"/>
    </xf>
    <xf numFmtId="0" fontId="27" fillId="0" borderId="14" xfId="26" applyFont="1" applyBorder="1" applyAlignment="1">
      <alignment horizontal="left" wrapText="1"/>
    </xf>
    <xf numFmtId="0" fontId="25" fillId="0" borderId="2" xfId="26" applyFont="1" applyBorder="1" applyAlignment="1">
      <alignment horizontal="center"/>
    </xf>
    <xf numFmtId="49" fontId="25" fillId="0" borderId="2" xfId="26" applyNumberFormat="1" applyFont="1" applyBorder="1" applyAlignment="1">
      <alignment horizontal="center"/>
    </xf>
    <xf numFmtId="0" fontId="23" fillId="0" borderId="7" xfId="26" applyFont="1" applyBorder="1" applyAlignment="1">
      <alignment horizontal="center" vertical="top"/>
    </xf>
    <xf numFmtId="0" fontId="25" fillId="0" borderId="0" xfId="26" applyFont="1" applyAlignment="1">
      <alignment horizontal="right"/>
    </xf>
    <xf numFmtId="0" fontId="25" fillId="0" borderId="0" xfId="26" applyFont="1" applyAlignment="1">
      <alignment horizontal="left"/>
    </xf>
    <xf numFmtId="0" fontId="25" fillId="0" borderId="2" xfId="26" applyFont="1" applyBorder="1" applyAlignment="1">
      <alignment horizontal="right"/>
    </xf>
    <xf numFmtId="0" fontId="15" fillId="0" borderId="2" xfId="26" applyFont="1" applyBorder="1"/>
    <xf numFmtId="0" fontId="29" fillId="0" borderId="19" xfId="26" applyFont="1" applyBorder="1" applyAlignment="1">
      <alignment horizontal="center"/>
    </xf>
    <xf numFmtId="0" fontId="29" fillId="0" borderId="2" xfId="26" applyFont="1" applyBorder="1" applyAlignment="1">
      <alignment horizontal="center"/>
    </xf>
    <xf numFmtId="0" fontId="29" fillId="0" borderId="20" xfId="26" applyFont="1" applyBorder="1" applyAlignment="1">
      <alignment horizontal="center"/>
    </xf>
    <xf numFmtId="0" fontId="29" fillId="0" borderId="21" xfId="26" applyFont="1" applyBorder="1" applyAlignment="1">
      <alignment horizontal="center" vertical="top"/>
    </xf>
    <xf numFmtId="0" fontId="29" fillId="0" borderId="7" xfId="26" applyFont="1" applyBorder="1" applyAlignment="1">
      <alignment horizontal="center" vertical="top"/>
    </xf>
    <xf numFmtId="0" fontId="29" fillId="0" borderId="22" xfId="26" applyFont="1" applyBorder="1" applyAlignment="1">
      <alignment horizontal="center" vertical="top"/>
    </xf>
    <xf numFmtId="0" fontId="23" fillId="0" borderId="21" xfId="26" applyFont="1" applyBorder="1" applyAlignment="1">
      <alignment horizontal="center" vertical="top"/>
    </xf>
    <xf numFmtId="0" fontId="23" fillId="0" borderId="22" xfId="26" applyFont="1" applyBorder="1" applyAlignment="1">
      <alignment horizontal="center" vertical="top"/>
    </xf>
    <xf numFmtId="0" fontId="29" fillId="0" borderId="17" xfId="26" applyFont="1" applyBorder="1" applyAlignment="1">
      <alignment horizontal="right"/>
    </xf>
    <xf numFmtId="0" fontId="29" fillId="0" borderId="0" xfId="26" applyFont="1" applyAlignment="1">
      <alignment horizontal="right"/>
    </xf>
    <xf numFmtId="49" fontId="29" fillId="0" borderId="2" xfId="26" applyNumberFormat="1" applyFont="1" applyBorder="1" applyAlignment="1">
      <alignment horizontal="center"/>
    </xf>
    <xf numFmtId="0" fontId="29" fillId="0" borderId="0" xfId="26" applyFont="1" applyAlignment="1">
      <alignment horizontal="left"/>
    </xf>
    <xf numFmtId="49" fontId="29" fillId="0" borderId="2" xfId="26" applyNumberFormat="1" applyFont="1" applyBorder="1" applyAlignment="1">
      <alignment horizontal="left"/>
    </xf>
    <xf numFmtId="0" fontId="10" fillId="0" borderId="26"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2" fontId="10" fillId="0" borderId="5"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2" fontId="10" fillId="0" borderId="4"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2" fontId="10" fillId="0" borderId="4" xfId="0" applyNumberFormat="1" applyFont="1" applyBorder="1" applyAlignment="1">
      <alignment horizontal="center" vertical="center"/>
    </xf>
    <xf numFmtId="2" fontId="10" fillId="0" borderId="6" xfId="0" applyNumberFormat="1" applyFont="1" applyBorder="1" applyAlignment="1">
      <alignment horizontal="center" vertical="center"/>
    </xf>
    <xf numFmtId="175" fontId="10" fillId="0" borderId="27" xfId="0" applyNumberFormat="1" applyFont="1" applyBorder="1" applyAlignment="1">
      <alignment horizontal="center" vertical="center" wrapText="1"/>
    </xf>
    <xf numFmtId="175" fontId="10" fillId="0" borderId="28" xfId="0" applyNumberFormat="1" applyFont="1" applyBorder="1" applyAlignment="1">
      <alignment horizontal="center" vertical="center" wrapText="1"/>
    </xf>
    <xf numFmtId="0" fontId="10" fillId="0" borderId="6" xfId="0" applyFont="1" applyBorder="1" applyAlignment="1">
      <alignment horizontal="left" vertical="center" wrapText="1"/>
    </xf>
    <xf numFmtId="0" fontId="30" fillId="0" borderId="3" xfId="0" applyFont="1" applyBorder="1" applyAlignment="1">
      <alignment horizontal="center" vertical="center" wrapText="1"/>
    </xf>
    <xf numFmtId="0" fontId="10" fillId="0" borderId="6" xfId="0" applyFont="1" applyBorder="1" applyAlignment="1">
      <alignment vertical="center" wrapText="1"/>
    </xf>
    <xf numFmtId="0" fontId="10" fillId="0" borderId="0" xfId="0" applyFont="1" applyAlignment="1">
      <alignment horizontal="center" vertical="top" wrapText="1"/>
    </xf>
    <xf numFmtId="0" fontId="34" fillId="0" borderId="0" xfId="0" applyFont="1" applyAlignment="1">
      <alignment horizontal="center" wrapText="1"/>
    </xf>
    <xf numFmtId="0" fontId="35" fillId="0" borderId="0" xfId="0" applyFont="1" applyAlignment="1">
      <alignment horizontal="center" wrapText="1"/>
    </xf>
    <xf numFmtId="0" fontId="10" fillId="0" borderId="0" xfId="0" applyFont="1" applyAlignment="1">
      <alignment horizontal="left" wrapText="1"/>
    </xf>
    <xf numFmtId="0" fontId="23" fillId="0" borderId="0" xfId="26" applyFont="1" applyAlignment="1">
      <alignment horizontal="center" vertical="top"/>
    </xf>
    <xf numFmtId="49" fontId="28" fillId="0" borderId="2" xfId="26" applyNumberFormat="1" applyFont="1" applyBorder="1" applyAlignment="1">
      <alignment horizontal="center"/>
    </xf>
    <xf numFmtId="49" fontId="14" fillId="0" borderId="2" xfId="26" applyNumberFormat="1" applyFont="1" applyBorder="1" applyAlignment="1">
      <alignment horizontal="center"/>
    </xf>
    <xf numFmtId="0" fontId="16" fillId="0" borderId="3" xfId="26" applyFont="1" applyBorder="1" applyAlignment="1">
      <alignment horizontal="left"/>
    </xf>
    <xf numFmtId="176" fontId="15" fillId="0" borderId="3" xfId="26" applyNumberFormat="1" applyFont="1" applyBorder="1" applyAlignment="1">
      <alignment horizontal="left" wrapText="1" indent="1"/>
    </xf>
    <xf numFmtId="0" fontId="15" fillId="0" borderId="3" xfId="26" applyFont="1" applyBorder="1" applyAlignment="1">
      <alignment horizontal="left" indent="1"/>
    </xf>
    <xf numFmtId="0" fontId="15" fillId="0" borderId="3" xfId="26" applyFont="1" applyBorder="1" applyAlignment="1">
      <alignment horizontal="left" wrapText="1" indent="1"/>
    </xf>
    <xf numFmtId="49" fontId="25" fillId="5" borderId="3" xfId="26" applyNumberFormat="1" applyFont="1" applyFill="1" applyBorder="1" applyAlignment="1">
      <alignment horizontal="center"/>
    </xf>
    <xf numFmtId="0" fontId="16" fillId="0" borderId="3" xfId="26" applyFont="1" applyBorder="1" applyAlignment="1">
      <alignment horizontal="left" wrapText="1"/>
    </xf>
    <xf numFmtId="49" fontId="58" fillId="0" borderId="12" xfId="0" applyNumberFormat="1" applyFont="1" applyBorder="1" applyAlignment="1">
      <alignment horizontal="center" vertical="center"/>
    </xf>
    <xf numFmtId="49" fontId="58" fillId="0" borderId="13" xfId="0" applyNumberFormat="1" applyFont="1" applyBorder="1" applyAlignment="1">
      <alignment horizontal="center" vertical="center"/>
    </xf>
    <xf numFmtId="49" fontId="58" fillId="0" borderId="14" xfId="0" applyNumberFormat="1" applyFont="1" applyBorder="1" applyAlignment="1">
      <alignment horizontal="center" vertical="center"/>
    </xf>
    <xf numFmtId="0" fontId="58" fillId="0" borderId="12" xfId="0" applyFont="1" applyBorder="1" applyAlignment="1">
      <alignment horizontal="left" wrapText="1" indent="2"/>
    </xf>
    <xf numFmtId="0" fontId="58" fillId="0" borderId="13" xfId="0" applyFont="1" applyBorder="1" applyAlignment="1">
      <alignment horizontal="left" indent="2"/>
    </xf>
    <xf numFmtId="49" fontId="60" fillId="0" borderId="42" xfId="0" applyNumberFormat="1" applyFont="1" applyBorder="1" applyAlignment="1">
      <alignment horizontal="center"/>
    </xf>
    <xf numFmtId="49" fontId="60" fillId="0" borderId="13" xfId="0" applyNumberFormat="1" applyFont="1" applyBorder="1" applyAlignment="1">
      <alignment horizontal="center"/>
    </xf>
    <xf numFmtId="49" fontId="60" fillId="0" borderId="14" xfId="0" applyNumberFormat="1" applyFont="1" applyBorder="1" applyAlignment="1">
      <alignment horizontal="center"/>
    </xf>
    <xf numFmtId="49" fontId="58" fillId="8" borderId="12" xfId="0" applyNumberFormat="1" applyFont="1" applyFill="1" applyBorder="1" applyAlignment="1">
      <alignment horizontal="center" vertical="center"/>
    </xf>
    <xf numFmtId="49" fontId="58" fillId="8" borderId="13" xfId="0" applyNumberFormat="1" applyFont="1" applyFill="1" applyBorder="1" applyAlignment="1">
      <alignment horizontal="center" vertical="center"/>
    </xf>
    <xf numFmtId="49" fontId="58" fillId="8" borderId="14" xfId="0" applyNumberFormat="1" applyFont="1" applyFill="1" applyBorder="1" applyAlignment="1">
      <alignment horizontal="center" vertical="center"/>
    </xf>
    <xf numFmtId="0" fontId="58" fillId="8" borderId="12" xfId="0" applyFont="1" applyFill="1" applyBorder="1" applyAlignment="1">
      <alignment horizontal="left" wrapText="1" indent="2"/>
    </xf>
    <xf numFmtId="0" fontId="58" fillId="8" borderId="13" xfId="0" applyFont="1" applyFill="1" applyBorder="1" applyAlignment="1">
      <alignment horizontal="left" indent="2"/>
    </xf>
    <xf numFmtId="49" fontId="60" fillId="8" borderId="42" xfId="0" applyNumberFormat="1" applyFont="1" applyFill="1" applyBorder="1" applyAlignment="1">
      <alignment horizontal="center"/>
    </xf>
    <xf numFmtId="49" fontId="60" fillId="8" borderId="13" xfId="0" applyNumberFormat="1" applyFont="1" applyFill="1" applyBorder="1" applyAlignment="1">
      <alignment horizontal="center"/>
    </xf>
    <xf numFmtId="49" fontId="60" fillId="8" borderId="14" xfId="0" applyNumberFormat="1" applyFont="1" applyFill="1" applyBorder="1" applyAlignment="1">
      <alignment horizontal="center"/>
    </xf>
    <xf numFmtId="49" fontId="58" fillId="0" borderId="42" xfId="0" applyNumberFormat="1" applyFont="1" applyBorder="1" applyAlignment="1">
      <alignment horizontal="center"/>
    </xf>
    <xf numFmtId="49" fontId="58" fillId="0" borderId="13" xfId="0" applyNumberFormat="1" applyFont="1" applyBorder="1" applyAlignment="1">
      <alignment horizontal="center"/>
    </xf>
    <xf numFmtId="49" fontId="58" fillId="0" borderId="14" xfId="0" applyNumberFormat="1" applyFont="1" applyBorder="1" applyAlignment="1">
      <alignment horizontal="center"/>
    </xf>
    <xf numFmtId="0" fontId="58" fillId="8" borderId="12" xfId="0" applyFont="1" applyFill="1" applyBorder="1" applyAlignment="1">
      <alignment horizontal="left" wrapText="1" indent="1"/>
    </xf>
    <xf numFmtId="0" fontId="58" fillId="8" borderId="13" xfId="0" applyFont="1" applyFill="1" applyBorder="1" applyAlignment="1">
      <alignment horizontal="left" indent="1"/>
    </xf>
    <xf numFmtId="49" fontId="58" fillId="8" borderId="42" xfId="0" applyNumberFormat="1" applyFont="1" applyFill="1" applyBorder="1" applyAlignment="1">
      <alignment horizontal="center"/>
    </xf>
    <xf numFmtId="49" fontId="58" fillId="8" borderId="13" xfId="0" applyNumberFormat="1" applyFont="1" applyFill="1" applyBorder="1" applyAlignment="1">
      <alignment horizontal="center"/>
    </xf>
    <xf numFmtId="49" fontId="58" fillId="8" borderId="14" xfId="0" applyNumberFormat="1" applyFont="1" applyFill="1" applyBorder="1" applyAlignment="1">
      <alignment horizontal="center"/>
    </xf>
    <xf numFmtId="0" fontId="26" fillId="0" borderId="0" xfId="26" applyFont="1" applyAlignment="1">
      <alignment horizontal="center" vertical="center"/>
    </xf>
    <xf numFmtId="0" fontId="15" fillId="0" borderId="3" xfId="26" applyFont="1" applyBorder="1" applyAlignment="1">
      <alignment horizontal="center" vertical="center" wrapText="1"/>
    </xf>
    <xf numFmtId="0" fontId="15" fillId="0" borderId="7" xfId="26" applyFont="1" applyBorder="1" applyAlignment="1">
      <alignment horizontal="center" vertical="center" wrapText="1"/>
    </xf>
    <xf numFmtId="0" fontId="15" fillId="0" borderId="27" xfId="26" applyFont="1" applyBorder="1" applyAlignment="1">
      <alignment horizontal="center" vertical="center" wrapText="1"/>
    </xf>
    <xf numFmtId="0" fontId="15" fillId="0" borderId="0" xfId="26" applyFont="1" applyBorder="1" applyAlignment="1">
      <alignment horizontal="center" vertical="center" wrapText="1"/>
    </xf>
    <xf numFmtId="0" fontId="15" fillId="0" borderId="28" xfId="26" applyFont="1" applyBorder="1" applyAlignment="1">
      <alignment horizontal="center" vertical="center" wrapText="1"/>
    </xf>
    <xf numFmtId="0" fontId="39" fillId="0" borderId="2" xfId="26" applyFont="1" applyBorder="1" applyAlignment="1">
      <alignment horizontal="center" vertical="center" wrapText="1"/>
    </xf>
    <xf numFmtId="0" fontId="15" fillId="0" borderId="2" xfId="26" applyFont="1" applyBorder="1" applyAlignment="1">
      <alignment horizontal="center" vertical="center" wrapText="1"/>
    </xf>
    <xf numFmtId="0" fontId="15" fillId="0" borderId="32" xfId="26" applyFont="1" applyBorder="1" applyAlignment="1">
      <alignment horizontal="center" vertical="center" wrapText="1"/>
    </xf>
    <xf numFmtId="0" fontId="15" fillId="0" borderId="30" xfId="26" applyFont="1" applyBorder="1" applyAlignment="1">
      <alignment horizontal="center" vertical="center" wrapText="1"/>
    </xf>
    <xf numFmtId="0" fontId="15" fillId="0" borderId="29" xfId="26" applyFont="1" applyBorder="1" applyAlignment="1">
      <alignment horizontal="center" vertical="center" wrapText="1"/>
    </xf>
    <xf numFmtId="0" fontId="15" fillId="0" borderId="33" xfId="26" applyFont="1" applyBorder="1" applyAlignment="1">
      <alignment horizontal="center" vertical="center" wrapText="1"/>
    </xf>
    <xf numFmtId="0" fontId="15" fillId="0" borderId="12" xfId="26" applyFont="1" applyBorder="1" applyAlignment="1">
      <alignment horizontal="center" vertical="center"/>
    </xf>
    <xf numFmtId="0" fontId="15" fillId="0" borderId="13" xfId="26" applyFont="1" applyBorder="1" applyAlignment="1">
      <alignment horizontal="center" vertical="center"/>
    </xf>
    <xf numFmtId="0" fontId="15" fillId="0" borderId="14" xfId="26" applyFont="1" applyBorder="1" applyAlignment="1">
      <alignment horizontal="center" vertical="center"/>
    </xf>
    <xf numFmtId="0" fontId="15" fillId="0" borderId="4" xfId="26" applyFont="1" applyBorder="1" applyAlignment="1">
      <alignment horizontal="center" vertical="center" wrapText="1"/>
    </xf>
    <xf numFmtId="0" fontId="15" fillId="0" borderId="5" xfId="26" applyFont="1" applyBorder="1" applyAlignment="1">
      <alignment horizontal="center" vertical="center" wrapText="1"/>
    </xf>
    <xf numFmtId="49" fontId="25" fillId="0" borderId="13" xfId="26" applyNumberFormat="1" applyFont="1" applyBorder="1" applyAlignment="1">
      <alignment horizontal="center" vertical="top" wrapText="1"/>
    </xf>
    <xf numFmtId="49" fontId="25" fillId="0" borderId="14" xfId="26" applyNumberFormat="1" applyFont="1" applyBorder="1" applyAlignment="1">
      <alignment horizontal="center" vertical="top" wrapText="1"/>
    </xf>
    <xf numFmtId="49" fontId="25" fillId="0" borderId="34" xfId="26" applyNumberFormat="1" applyFont="1" applyBorder="1" applyAlignment="1">
      <alignment horizontal="center" vertical="top"/>
    </xf>
    <xf numFmtId="49" fontId="25" fillId="0" borderId="35" xfId="26" applyNumberFormat="1" applyFont="1" applyBorder="1" applyAlignment="1">
      <alignment horizontal="center" vertical="top"/>
    </xf>
    <xf numFmtId="49" fontId="25" fillId="0" borderId="36" xfId="26" applyNumberFormat="1" applyFont="1" applyBorder="1" applyAlignment="1">
      <alignment horizontal="center" vertical="top"/>
    </xf>
    <xf numFmtId="49" fontId="26" fillId="8" borderId="12" xfId="0" applyNumberFormat="1" applyFont="1" applyFill="1" applyBorder="1" applyAlignment="1">
      <alignment horizontal="center" vertical="center"/>
    </xf>
    <xf numFmtId="49" fontId="26" fillId="8" borderId="13" xfId="0" applyNumberFormat="1" applyFont="1" applyFill="1" applyBorder="1" applyAlignment="1">
      <alignment horizontal="center" vertical="center"/>
    </xf>
    <xf numFmtId="49" fontId="26" fillId="8" borderId="14" xfId="0" applyNumberFormat="1" applyFont="1" applyFill="1" applyBorder="1" applyAlignment="1">
      <alignment horizontal="center" vertical="center"/>
    </xf>
    <xf numFmtId="0" fontId="26" fillId="8" borderId="12" xfId="0" applyFont="1" applyFill="1" applyBorder="1" applyAlignment="1">
      <alignment horizontal="left"/>
    </xf>
    <xf numFmtId="0" fontId="26" fillId="8" borderId="13" xfId="0" applyFont="1" applyFill="1" applyBorder="1" applyAlignment="1">
      <alignment horizontal="left"/>
    </xf>
    <xf numFmtId="49" fontId="26" fillId="8" borderId="38" xfId="0" applyNumberFormat="1" applyFont="1" applyFill="1" applyBorder="1" applyAlignment="1">
      <alignment horizontal="center"/>
    </xf>
    <xf numFmtId="49" fontId="26" fillId="8" borderId="39" xfId="0" applyNumberFormat="1" applyFont="1" applyFill="1" applyBorder="1" applyAlignment="1">
      <alignment horizontal="center"/>
    </xf>
    <xf numFmtId="49" fontId="26" fillId="8" borderId="40" xfId="0" applyNumberFormat="1" applyFont="1" applyFill="1" applyBorder="1" applyAlignment="1">
      <alignment horizontal="center"/>
    </xf>
    <xf numFmtId="176" fontId="58" fillId="8" borderId="12" xfId="0" applyNumberFormat="1" applyFont="1" applyFill="1" applyBorder="1" applyAlignment="1">
      <alignment horizontal="left" wrapText="1" indent="1"/>
    </xf>
    <xf numFmtId="49" fontId="26" fillId="8" borderId="3" xfId="26" applyNumberFormat="1" applyFont="1" applyFill="1" applyBorder="1" applyAlignment="1">
      <alignment horizontal="center" vertical="center"/>
    </xf>
    <xf numFmtId="0" fontId="26" fillId="8" borderId="12" xfId="26" applyFont="1" applyFill="1" applyBorder="1" applyAlignment="1">
      <alignment horizontal="left" wrapText="1"/>
    </xf>
    <xf numFmtId="0" fontId="26" fillId="8" borderId="13" xfId="26" applyFont="1" applyFill="1" applyBorder="1" applyAlignment="1">
      <alignment horizontal="left" wrapText="1"/>
    </xf>
    <xf numFmtId="49" fontId="26" fillId="8" borderId="38" xfId="26" applyNumberFormat="1" applyFont="1" applyFill="1" applyBorder="1" applyAlignment="1">
      <alignment horizontal="center"/>
    </xf>
    <xf numFmtId="49" fontId="26" fillId="8" borderId="39" xfId="26" applyNumberFormat="1" applyFont="1" applyFill="1" applyBorder="1" applyAlignment="1">
      <alignment horizontal="center"/>
    </xf>
    <xf numFmtId="49" fontId="26" fillId="8" borderId="40" xfId="26" applyNumberFormat="1" applyFont="1" applyFill="1" applyBorder="1" applyAlignment="1">
      <alignment horizontal="center"/>
    </xf>
    <xf numFmtId="0" fontId="58" fillId="0" borderId="12" xfId="0" applyFont="1" applyBorder="1" applyAlignment="1">
      <alignment horizontal="left" wrapText="1" indent="1"/>
    </xf>
    <xf numFmtId="0" fontId="58" fillId="0" borderId="13" xfId="0" applyFont="1" applyBorder="1" applyAlignment="1">
      <alignment horizontal="left" indent="1"/>
    </xf>
    <xf numFmtId="49" fontId="58" fillId="0" borderId="3" xfId="26" applyNumberFormat="1" applyFont="1" applyBorder="1" applyAlignment="1">
      <alignment horizontal="center" vertical="center"/>
    </xf>
    <xf numFmtId="0" fontId="58" fillId="0" borderId="12" xfId="26" applyFont="1" applyBorder="1" applyAlignment="1">
      <alignment horizontal="left" wrapText="1"/>
    </xf>
    <xf numFmtId="0" fontId="58" fillId="0" borderId="13" xfId="26" applyFont="1" applyBorder="1" applyAlignment="1">
      <alignment horizontal="left" wrapText="1"/>
    </xf>
    <xf numFmtId="49" fontId="58" fillId="0" borderId="42" xfId="26" applyNumberFormat="1" applyFont="1" applyBorder="1" applyAlignment="1">
      <alignment horizontal="center"/>
    </xf>
    <xf numFmtId="49" fontId="58" fillId="0" borderId="13" xfId="26" applyNumberFormat="1" applyFont="1" applyBorder="1" applyAlignment="1">
      <alignment horizontal="center"/>
    </xf>
    <xf numFmtId="49" fontId="58" fillId="0" borderId="14" xfId="26" applyNumberFormat="1" applyFont="1" applyBorder="1" applyAlignment="1">
      <alignment horizontal="center"/>
    </xf>
    <xf numFmtId="0" fontId="46" fillId="0" borderId="0" xfId="26" applyFont="1" applyBorder="1" applyAlignment="1">
      <alignment horizontal="center"/>
    </xf>
    <xf numFmtId="0" fontId="46" fillId="0" borderId="0" xfId="26" applyFont="1" applyFill="1" applyBorder="1" applyAlignment="1">
      <alignment horizontal="center" vertical="top"/>
    </xf>
    <xf numFmtId="0" fontId="14" fillId="0" borderId="2" xfId="26" applyFont="1" applyBorder="1" applyAlignment="1">
      <alignment horizontal="center" wrapText="1"/>
    </xf>
    <xf numFmtId="0" fontId="14" fillId="0" borderId="2" xfId="26" applyFont="1" applyBorder="1" applyAlignment="1">
      <alignment horizontal="center"/>
    </xf>
    <xf numFmtId="0" fontId="14" fillId="0" borderId="7" xfId="26" applyFont="1" applyBorder="1" applyAlignment="1">
      <alignment horizontal="center" vertical="top"/>
    </xf>
    <xf numFmtId="0" fontId="14" fillId="0" borderId="21" xfId="26" applyFont="1" applyBorder="1" applyAlignment="1">
      <alignment horizontal="center" vertical="top"/>
    </xf>
    <xf numFmtId="0" fontId="14" fillId="0" borderId="22" xfId="26" applyFont="1" applyBorder="1" applyAlignment="1">
      <alignment horizontal="center" vertical="top"/>
    </xf>
    <xf numFmtId="0" fontId="14" fillId="0" borderId="17" xfId="26" applyFont="1" applyBorder="1" applyAlignment="1">
      <alignment horizontal="right"/>
    </xf>
    <xf numFmtId="0" fontId="14" fillId="0" borderId="0" xfId="26" applyFont="1" applyAlignment="1">
      <alignment horizontal="right"/>
    </xf>
    <xf numFmtId="0" fontId="14" fillId="0" borderId="0" xfId="26" applyFont="1" applyAlignment="1">
      <alignment horizontal="left"/>
    </xf>
    <xf numFmtId="0" fontId="28" fillId="0" borderId="0" xfId="26" applyFont="1" applyAlignment="1">
      <alignment horizontal="right"/>
    </xf>
    <xf numFmtId="49" fontId="28" fillId="0" borderId="2" xfId="26" applyNumberFormat="1" applyFont="1" applyBorder="1" applyAlignment="1">
      <alignment horizontal="left"/>
    </xf>
    <xf numFmtId="0" fontId="14" fillId="0" borderId="0" xfId="26" applyFont="1" applyFill="1" applyAlignment="1">
      <alignment horizontal="right"/>
    </xf>
    <xf numFmtId="49" fontId="14" fillId="0" borderId="2" xfId="26" applyNumberFormat="1" applyFont="1" applyFill="1" applyBorder="1" applyAlignment="1">
      <alignment horizontal="center"/>
    </xf>
    <xf numFmtId="0" fontId="14" fillId="0" borderId="0" xfId="26" applyFont="1" applyFill="1" applyAlignment="1">
      <alignment horizontal="left"/>
    </xf>
    <xf numFmtId="49" fontId="56" fillId="0" borderId="2" xfId="26" applyNumberFormat="1" applyFont="1" applyFill="1" applyBorder="1" applyAlignment="1">
      <alignment horizontal="center"/>
    </xf>
    <xf numFmtId="0" fontId="14" fillId="0" borderId="2" xfId="26" applyFont="1" applyFill="1" applyBorder="1" applyAlignment="1">
      <alignment horizontal="right"/>
    </xf>
    <xf numFmtId="0" fontId="57" fillId="0" borderId="2" xfId="26" applyFont="1" applyFill="1" applyBorder="1"/>
    <xf numFmtId="0" fontId="55" fillId="0" borderId="19" xfId="26" applyFont="1" applyBorder="1" applyAlignment="1">
      <alignment horizontal="left"/>
    </xf>
    <xf numFmtId="0" fontId="55" fillId="0" borderId="2" xfId="26" applyFont="1" applyBorder="1" applyAlignment="1">
      <alignment horizontal="left"/>
    </xf>
    <xf numFmtId="0" fontId="55" fillId="0" borderId="20" xfId="26" applyFont="1" applyBorder="1" applyAlignment="1">
      <alignment horizontal="left"/>
    </xf>
    <xf numFmtId="0" fontId="14" fillId="0" borderId="19" xfId="26" applyFont="1" applyBorder="1" applyAlignment="1">
      <alignment horizontal="center"/>
    </xf>
    <xf numFmtId="0" fontId="55" fillId="0" borderId="2" xfId="26" applyFont="1" applyBorder="1" applyAlignment="1">
      <alignment horizontal="center"/>
    </xf>
    <xf numFmtId="0" fontId="55" fillId="0" borderId="20" xfId="26" applyFont="1" applyBorder="1" applyAlignment="1">
      <alignment horizontal="center"/>
    </xf>
  </cellXfs>
  <cellStyles count="39">
    <cellStyle name="_Расходники приложение" xfId="1"/>
    <cellStyle name="_Хозка спецификация" xfId="2"/>
    <cellStyle name="Comma_DSPLIST" xfId="3"/>
    <cellStyle name="Currency [0]_DSPLIST" xfId="4"/>
    <cellStyle name="Currency_DSPLIST" xfId="5"/>
    <cellStyle name="Milliers [0]_Conversion Summary" xfId="6"/>
    <cellStyle name="Milliers_Conversion Summary" xfId="7"/>
    <cellStyle name="Monйtaire [0]_Conversion Summary" xfId="8"/>
    <cellStyle name="Monйtaire_Conversion Summary" xfId="9"/>
    <cellStyle name="Normal_Campaign" xfId="10"/>
    <cellStyle name="Гиперссылка" xfId="11" builtinId="8"/>
    <cellStyle name="Обычный" xfId="0" builtinId="0"/>
    <cellStyle name="Обычный 10" xfId="12"/>
    <cellStyle name="Обычный 12" xfId="13"/>
    <cellStyle name="Обычный 16" xfId="14"/>
    <cellStyle name="Обычный 2" xfId="15"/>
    <cellStyle name="Обычный 2 2" xfId="16"/>
    <cellStyle name="Обычный 2 2 2" xfId="17"/>
    <cellStyle name="Обычный 2 2 2 2" xfId="38"/>
    <cellStyle name="Обычный 2 3" xfId="18"/>
    <cellStyle name="Обычный 3" xfId="19"/>
    <cellStyle name="Обычный 3 2" xfId="20"/>
    <cellStyle name="Обычный 4" xfId="21"/>
    <cellStyle name="Обычный 5" xfId="22"/>
    <cellStyle name="Обычный 6" xfId="23"/>
    <cellStyle name="Обычный 7" xfId="24"/>
    <cellStyle name="Обычный 8" xfId="25"/>
    <cellStyle name="Обычный 9" xfId="26"/>
    <cellStyle name="Примечание 2" xfId="27"/>
    <cellStyle name="Стиль 1" xfId="28"/>
    <cellStyle name="Тысячи [0]_Example " xfId="29"/>
    <cellStyle name="Тысячи_Example " xfId="30"/>
    <cellStyle name="Финансовый 2" xfId="31"/>
    <cellStyle name="Финансовый 2 2" xfId="32"/>
    <cellStyle name="Финансовый 2 2 2" xfId="33"/>
    <cellStyle name="Финансовый 2 3" xfId="34"/>
    <cellStyle name="Финансовый 2 3 2" xfId="35"/>
    <cellStyle name="Финансовый 2 4" xfId="36"/>
    <cellStyle name="Финансовый 3" xfId="37"/>
  </cellStyles>
  <dxfs count="0"/>
  <tableStyles count="0" defaultTableStyle="TableStyleMedium2" defaultPivotStyle="PivotStyleLight16"/>
  <colors>
    <mruColors>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9;&#1082;&#1086;&#1085;&#1086;&#1084;&#1080;&#1089;&#1090;/Desktop/&#1069;&#1082;&#1086;&#1085;&#1086;&#1084;&#1080;&#1089;&#1090;/&#1041;&#1070;&#1044;&#1046;&#1045;&#1058;%202020/&#1055;&#1051;&#1040;&#1053;%20&#1060;&#1061;&#1044;/&#1055;&#1083;&#1072;&#1085;%20&#1086;&#1090;%2020.01.2020/&#1056;&#1040;&#1057;&#1063;&#1045;&#1058;%20&#1055;&#1051;&#1040;&#1053;%20&#1060;&#1061;&#104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 АЦК"/>
      <sheetName val="Лист1"/>
      <sheetName val="ФХД_ Сведения по выплатам на з"/>
      <sheetName val="Лист3"/>
      <sheetName val="Лист4"/>
      <sheetName val="Лист5"/>
      <sheetName val="Лист6"/>
      <sheetName val="Лист7"/>
      <sheetName val="Лист9"/>
      <sheetName val="Лист10"/>
      <sheetName val="Лист11"/>
      <sheetName val="Лист12"/>
    </sheetNames>
    <sheetDataSet>
      <sheetData sheetId="0"/>
      <sheetData sheetId="1"/>
      <sheetData sheetId="2"/>
      <sheetData sheetId="3"/>
      <sheetData sheetId="4"/>
      <sheetData sheetId="5"/>
      <sheetData sheetId="6">
        <row r="57">
          <cell r="L57">
            <v>32780340.52</v>
          </cell>
          <cell r="N57">
            <v>27124887.949999999</v>
          </cell>
        </row>
        <row r="79">
          <cell r="L79">
            <v>4918649.08</v>
          </cell>
          <cell r="N79">
            <v>5207036.58</v>
          </cell>
        </row>
      </sheetData>
      <sheetData sheetId="7"/>
      <sheetData sheetId="8"/>
      <sheetData sheetId="9">
        <row r="22">
          <cell r="D22">
            <v>9756045.25</v>
          </cell>
          <cell r="F22">
            <v>8142293.2800000003</v>
          </cell>
          <cell r="H22">
            <v>8098921.9800000004</v>
          </cell>
        </row>
        <row r="42">
          <cell r="D42">
            <v>1413103.38</v>
          </cell>
          <cell r="F42">
            <v>1450913.69</v>
          </cell>
          <cell r="H42">
            <v>1533302.43</v>
          </cell>
        </row>
      </sheetData>
      <sheetData sheetId="10">
        <row r="12">
          <cell r="F12">
            <v>48754.879999999997</v>
          </cell>
          <cell r="J12">
            <v>33799.160000000003</v>
          </cell>
          <cell r="N12">
            <v>35559.82</v>
          </cell>
        </row>
        <row r="38">
          <cell r="F38">
            <v>2136892</v>
          </cell>
          <cell r="I38"/>
          <cell r="J38">
            <v>1931855</v>
          </cell>
          <cell r="N38">
            <v>1875795.25</v>
          </cell>
        </row>
        <row r="39">
          <cell r="F39">
            <v>99437</v>
          </cell>
          <cell r="I39"/>
          <cell r="J39">
            <v>99437</v>
          </cell>
          <cell r="N39">
            <v>99437</v>
          </cell>
        </row>
        <row r="41">
          <cell r="F41">
            <v>57383.81</v>
          </cell>
          <cell r="J41">
            <v>57383.81</v>
          </cell>
          <cell r="N41">
            <v>57383.81</v>
          </cell>
        </row>
        <row r="42">
          <cell r="F42">
            <v>2313413.81</v>
          </cell>
          <cell r="J42">
            <v>2108376.81</v>
          </cell>
          <cell r="N42">
            <v>2052317.06</v>
          </cell>
        </row>
        <row r="51">
          <cell r="F51">
            <v>6453.17</v>
          </cell>
          <cell r="J51">
            <v>7568.56</v>
          </cell>
          <cell r="N51">
            <v>7810.55</v>
          </cell>
        </row>
        <row r="52">
          <cell r="F52"/>
          <cell r="J52"/>
          <cell r="N52"/>
        </row>
        <row r="84">
          <cell r="H84">
            <v>289784.15999999997</v>
          </cell>
          <cell r="R84">
            <v>108464.16</v>
          </cell>
        </row>
        <row r="96">
          <cell r="R96">
            <v>181320</v>
          </cell>
        </row>
        <row r="109">
          <cell r="F109">
            <v>247741.27</v>
          </cell>
          <cell r="N109">
            <v>79311.92</v>
          </cell>
        </row>
        <row r="120">
          <cell r="F120">
            <v>236954.25</v>
          </cell>
          <cell r="N120">
            <v>405383.61</v>
          </cell>
        </row>
        <row r="138">
          <cell r="F138">
            <v>1973451.06</v>
          </cell>
          <cell r="N138">
            <v>2057755.88</v>
          </cell>
        </row>
      </sheetData>
      <sheetData sheetId="11">
        <row r="19">
          <cell r="F19">
            <v>26226.32</v>
          </cell>
          <cell r="N19">
            <v>26226.32</v>
          </cell>
        </row>
        <row r="34">
          <cell r="G34">
            <v>1376219.87</v>
          </cell>
          <cell r="O34">
            <v>1562181.16</v>
          </cell>
        </row>
        <row r="46">
          <cell r="G46">
            <v>377795.36</v>
          </cell>
          <cell r="O46">
            <v>0</v>
          </cell>
        </row>
        <row r="59">
          <cell r="G59">
            <v>364281.23</v>
          </cell>
          <cell r="O59">
            <v>364281.23</v>
          </cell>
        </row>
        <row r="69">
          <cell r="G69">
            <v>14294.28</v>
          </cell>
          <cell r="O69">
            <v>14294.28</v>
          </cell>
        </row>
      </sheetData>
      <sheetData sheetId="12">
        <row r="14">
          <cell r="E14">
            <v>17902</v>
          </cell>
          <cell r="K14">
            <v>17902</v>
          </cell>
        </row>
        <row r="36">
          <cell r="F36">
            <v>1131115.68</v>
          </cell>
          <cell r="N36">
            <v>1128025.2</v>
          </cell>
        </row>
        <row r="52">
          <cell r="F52">
            <v>216919.41</v>
          </cell>
          <cell r="L52">
            <v>186427.51</v>
          </cell>
        </row>
        <row r="62">
          <cell r="F62">
            <v>2329591.33</v>
          </cell>
          <cell r="L62">
            <v>2329591.33</v>
          </cell>
        </row>
        <row r="110">
          <cell r="F110">
            <v>3146739.17</v>
          </cell>
          <cell r="L110">
            <v>2742231.09</v>
          </cell>
        </row>
        <row r="121">
          <cell r="F121">
            <v>51097.49</v>
          </cell>
        </row>
        <row r="243">
          <cell r="F243">
            <v>270864.25</v>
          </cell>
          <cell r="L243">
            <v>306328</v>
          </cell>
        </row>
        <row r="295">
          <cell r="F295">
            <v>2579474.4700000002</v>
          </cell>
          <cell r="L295">
            <v>1420791.46</v>
          </cell>
        </row>
        <row r="299">
          <cell r="F299" t="str">
            <v>2020 год</v>
          </cell>
          <cell r="G299" t="str">
            <v>2021 год</v>
          </cell>
        </row>
        <row r="300">
          <cell r="F300">
            <v>52297.49</v>
          </cell>
          <cell r="G300">
            <v>4800</v>
          </cell>
          <cell r="H300">
            <v>7200</v>
          </cell>
        </row>
        <row r="301">
          <cell r="F301">
            <v>54345789.049999997</v>
          </cell>
          <cell r="G301">
            <v>46508233.899999999</v>
          </cell>
          <cell r="H301">
            <v>46636352.270000003</v>
          </cell>
        </row>
        <row r="302">
          <cell r="H302">
            <v>12701250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Q35"/>
  <sheetViews>
    <sheetView tabSelected="1" zoomScale="55" workbookViewId="0">
      <selection activeCell="AD28" sqref="AD28"/>
    </sheetView>
  </sheetViews>
  <sheetFormatPr defaultRowHeight="15.75"/>
  <cols>
    <col min="1" max="1" width="36" style="1" bestFit="1" customWidth="1"/>
    <col min="2" max="2" width="12.42578125" style="2" bestFit="1" customWidth="1"/>
    <col min="3" max="3" width="21.140625" style="2" bestFit="1" customWidth="1"/>
    <col min="4" max="4" width="16.7109375" style="2" bestFit="1" customWidth="1"/>
    <col min="5" max="5" width="20.140625" style="1" bestFit="1" customWidth="1"/>
    <col min="6" max="8" width="18.5703125" style="1" hidden="1" bestFit="1" customWidth="1"/>
    <col min="9" max="9" width="25.7109375" style="1" bestFit="1" customWidth="1"/>
    <col min="10" max="12" width="21.28515625" style="1" hidden="1" bestFit="1" customWidth="1"/>
    <col min="13" max="13" width="11.42578125" style="1" customWidth="1"/>
    <col min="14" max="16" width="18" style="1" hidden="1" bestFit="1" customWidth="1"/>
    <col min="17" max="17" width="28" style="3" customWidth="1"/>
    <col min="18" max="18" width="9.140625" style="1" bestFit="1"/>
    <col min="19" max="16384" width="9.140625" style="1"/>
  </cols>
  <sheetData>
    <row r="1" spans="1:17" ht="20.25">
      <c r="A1" s="4"/>
      <c r="B1" s="5"/>
      <c r="C1" s="5"/>
      <c r="D1" s="5"/>
      <c r="E1" s="4"/>
      <c r="F1" s="4"/>
      <c r="G1" s="4"/>
      <c r="H1" s="4"/>
      <c r="I1" s="4"/>
      <c r="J1" s="4"/>
      <c r="K1" s="4"/>
      <c r="L1" s="4"/>
      <c r="M1" s="4"/>
      <c r="N1" s="4"/>
      <c r="O1" s="4"/>
      <c r="P1" s="4"/>
      <c r="Q1" s="6"/>
    </row>
    <row r="2" spans="1:17" ht="46.5" customHeight="1">
      <c r="A2" s="4"/>
      <c r="B2" s="5"/>
      <c r="C2" s="5"/>
      <c r="D2" s="5"/>
      <c r="E2" s="4"/>
      <c r="F2" s="4"/>
      <c r="G2" s="4"/>
      <c r="H2" s="4"/>
      <c r="I2" s="279" t="s">
        <v>0</v>
      </c>
      <c r="J2" s="279"/>
      <c r="K2" s="279"/>
      <c r="L2" s="279"/>
      <c r="M2" s="279"/>
      <c r="N2" s="8"/>
      <c r="O2" s="8"/>
      <c r="P2" s="8"/>
      <c r="Q2" s="9"/>
    </row>
    <row r="3" spans="1:17" ht="26.25" customHeight="1">
      <c r="A3" s="4"/>
      <c r="B3" s="5"/>
      <c r="C3" s="5"/>
      <c r="D3" s="5"/>
      <c r="E3" s="4"/>
      <c r="F3" s="4"/>
      <c r="G3" s="4"/>
      <c r="H3" s="4"/>
      <c r="I3" s="10" t="s">
        <v>1</v>
      </c>
      <c r="J3" s="10"/>
      <c r="K3" s="10"/>
      <c r="L3" s="10"/>
      <c r="M3" s="10"/>
      <c r="N3" s="10"/>
      <c r="O3" s="10"/>
      <c r="P3" s="10"/>
      <c r="Q3" s="9"/>
    </row>
    <row r="4" spans="1:17" ht="24.75" customHeight="1">
      <c r="A4" s="4"/>
      <c r="B4" s="5"/>
      <c r="C4" s="5"/>
      <c r="D4" s="5"/>
      <c r="E4" s="4"/>
      <c r="F4" s="4"/>
      <c r="G4" s="4"/>
      <c r="H4" s="4"/>
      <c r="I4" s="279" t="s">
        <v>429</v>
      </c>
      <c r="J4" s="279"/>
      <c r="K4" s="279"/>
      <c r="L4" s="279"/>
      <c r="M4" s="279"/>
      <c r="N4" s="279"/>
      <c r="O4" s="279"/>
      <c r="P4" s="279"/>
      <c r="Q4" s="279"/>
    </row>
    <row r="5" spans="1:17" ht="13.5" customHeight="1">
      <c r="A5" s="4"/>
      <c r="B5" s="5"/>
      <c r="C5" s="5"/>
      <c r="D5" s="5"/>
      <c r="E5" s="4"/>
      <c r="F5" s="4"/>
      <c r="G5" s="4"/>
      <c r="H5" s="4"/>
      <c r="I5" s="280" t="s">
        <v>2</v>
      </c>
      <c r="J5" s="280"/>
      <c r="K5" s="280"/>
      <c r="L5" s="280"/>
      <c r="M5" s="280"/>
      <c r="N5" s="7"/>
      <c r="O5" s="7"/>
      <c r="P5" s="7"/>
      <c r="Q5" s="9"/>
    </row>
    <row r="6" spans="1:17" ht="37.5" customHeight="1">
      <c r="A6" s="4"/>
      <c r="B6" s="5"/>
      <c r="C6" s="5"/>
      <c r="D6" s="5"/>
      <c r="E6" s="4"/>
      <c r="F6" s="4"/>
      <c r="G6" s="4"/>
      <c r="H6" s="4"/>
      <c r="I6" s="11"/>
      <c r="J6" s="12"/>
      <c r="K6" s="12"/>
      <c r="L6" s="12"/>
      <c r="M6" s="132"/>
      <c r="N6" s="13"/>
      <c r="O6" s="13"/>
      <c r="P6" s="13"/>
      <c r="Q6" s="187" t="s">
        <v>476</v>
      </c>
    </row>
    <row r="7" spans="1:17" ht="37.5" customHeight="1">
      <c r="A7" s="4"/>
      <c r="B7" s="5"/>
      <c r="C7" s="5"/>
      <c r="D7" s="5"/>
      <c r="E7" s="4"/>
      <c r="F7" s="4"/>
      <c r="G7" s="4"/>
      <c r="H7" s="4"/>
      <c r="I7" s="146" t="s">
        <v>305</v>
      </c>
      <c r="J7" s="138"/>
      <c r="K7" s="138"/>
      <c r="L7" s="138"/>
      <c r="M7" s="139"/>
      <c r="N7" s="140"/>
      <c r="O7" s="140"/>
      <c r="P7" s="140"/>
      <c r="Q7" s="141" t="s">
        <v>435</v>
      </c>
    </row>
    <row r="8" spans="1:17" ht="22.5" customHeight="1">
      <c r="A8" s="4"/>
      <c r="B8" s="5"/>
      <c r="C8" s="5"/>
      <c r="D8" s="5"/>
      <c r="E8" s="4"/>
      <c r="F8" s="4"/>
      <c r="G8" s="4"/>
      <c r="H8" s="4"/>
      <c r="I8" s="279" t="s">
        <v>479</v>
      </c>
      <c r="J8" s="279"/>
      <c r="K8" s="279"/>
      <c r="L8" s="279"/>
      <c r="M8" s="279"/>
      <c r="N8" s="7"/>
      <c r="O8" s="7"/>
      <c r="P8" s="7"/>
      <c r="Q8" s="9"/>
    </row>
    <row r="9" spans="1:17" ht="20.25">
      <c r="A9" s="4"/>
      <c r="B9" s="5"/>
      <c r="C9" s="5"/>
      <c r="D9" s="5"/>
      <c r="E9" s="4"/>
      <c r="F9" s="4"/>
      <c r="G9" s="4"/>
      <c r="H9" s="4"/>
      <c r="I9" s="4"/>
      <c r="J9" s="4"/>
      <c r="K9" s="4"/>
      <c r="L9" s="4"/>
      <c r="M9" s="4"/>
      <c r="N9" s="4"/>
      <c r="O9" s="4"/>
      <c r="P9" s="4"/>
      <c r="Q9" s="6"/>
    </row>
    <row r="10" spans="1:17" ht="20.25">
      <c r="A10" s="4"/>
      <c r="B10" s="5"/>
      <c r="C10" s="5"/>
      <c r="D10" s="5"/>
      <c r="E10" s="4"/>
      <c r="F10" s="4"/>
      <c r="G10" s="4"/>
      <c r="H10" s="4"/>
      <c r="I10" s="4"/>
      <c r="J10" s="4"/>
      <c r="K10" s="4"/>
      <c r="L10" s="4"/>
      <c r="M10" s="4"/>
      <c r="N10" s="4"/>
      <c r="O10" s="4"/>
      <c r="P10" s="4"/>
      <c r="Q10" s="6"/>
    </row>
    <row r="11" spans="1:17" ht="20.25">
      <c r="A11" s="4"/>
      <c r="B11" s="5"/>
      <c r="C11" s="5"/>
      <c r="D11" s="5"/>
      <c r="E11" s="4"/>
      <c r="F11" s="4"/>
      <c r="G11" s="4"/>
      <c r="H11" s="4"/>
      <c r="I11" s="4"/>
      <c r="J11" s="4"/>
      <c r="K11" s="4"/>
      <c r="L11" s="4"/>
      <c r="M11" s="4"/>
      <c r="N11" s="4"/>
      <c r="O11" s="4"/>
      <c r="P11" s="4"/>
      <c r="Q11" s="6"/>
    </row>
    <row r="12" spans="1:17" ht="20.25">
      <c r="A12" s="4"/>
      <c r="B12" s="5"/>
      <c r="C12" s="5"/>
      <c r="D12" s="5"/>
      <c r="E12" s="4"/>
      <c r="F12" s="4"/>
      <c r="G12" s="4"/>
      <c r="H12" s="4"/>
      <c r="I12" s="4"/>
      <c r="J12" s="4"/>
      <c r="K12" s="4"/>
      <c r="L12" s="4"/>
      <c r="M12" s="4"/>
      <c r="N12" s="4"/>
      <c r="O12" s="4"/>
      <c r="P12" s="4"/>
      <c r="Q12" s="6"/>
    </row>
    <row r="13" spans="1:17" ht="20.25">
      <c r="A13" s="4"/>
      <c r="B13" s="5"/>
      <c r="C13" s="5"/>
      <c r="D13" s="5"/>
      <c r="E13" s="4"/>
      <c r="F13" s="4"/>
      <c r="G13" s="4"/>
      <c r="H13" s="4"/>
      <c r="I13" s="4"/>
      <c r="J13" s="4"/>
      <c r="K13" s="4"/>
      <c r="L13" s="4"/>
      <c r="M13" s="4"/>
      <c r="N13" s="4"/>
      <c r="O13" s="4"/>
      <c r="P13" s="4"/>
      <c r="Q13" s="6"/>
    </row>
    <row r="14" spans="1:17" ht="20.25">
      <c r="A14" s="4"/>
      <c r="B14" s="5"/>
      <c r="C14" s="5"/>
      <c r="D14" s="5"/>
      <c r="E14" s="4"/>
      <c r="F14" s="4"/>
      <c r="G14" s="4"/>
      <c r="H14" s="4"/>
      <c r="I14" s="4"/>
      <c r="J14" s="4"/>
      <c r="K14" s="4"/>
      <c r="L14" s="4"/>
      <c r="M14" s="4"/>
      <c r="N14" s="4"/>
      <c r="O14" s="4"/>
      <c r="P14" s="4"/>
      <c r="Q14" s="6"/>
    </row>
    <row r="15" spans="1:17" ht="20.25">
      <c r="A15" s="4"/>
      <c r="B15" s="5"/>
      <c r="C15" s="5"/>
      <c r="D15" s="5"/>
      <c r="E15" s="4"/>
      <c r="F15" s="4"/>
      <c r="G15" s="4"/>
      <c r="H15" s="4"/>
      <c r="I15" s="4"/>
      <c r="J15" s="4"/>
      <c r="K15" s="4"/>
      <c r="L15" s="4"/>
      <c r="M15" s="4"/>
      <c r="N15" s="4"/>
      <c r="O15" s="4"/>
      <c r="P15" s="4"/>
      <c r="Q15" s="6"/>
    </row>
    <row r="16" spans="1:17" ht="20.25">
      <c r="A16" s="4"/>
      <c r="B16" s="5"/>
      <c r="C16" s="5"/>
      <c r="D16" s="5"/>
      <c r="E16" s="4"/>
      <c r="F16" s="4"/>
      <c r="G16" s="4"/>
      <c r="H16" s="4"/>
      <c r="I16" s="4"/>
      <c r="J16" s="4"/>
      <c r="K16" s="4"/>
      <c r="L16" s="4"/>
      <c r="M16" s="4"/>
      <c r="N16" s="4"/>
      <c r="O16" s="4"/>
      <c r="P16" s="4"/>
      <c r="Q16" s="6"/>
    </row>
    <row r="17" spans="1:17" ht="20.25">
      <c r="A17" s="4"/>
      <c r="B17" s="5"/>
      <c r="C17" s="5"/>
      <c r="D17" s="5"/>
      <c r="E17" s="4"/>
      <c r="F17" s="4"/>
      <c r="G17" s="4"/>
      <c r="H17" s="4"/>
      <c r="I17" s="4"/>
      <c r="J17" s="4"/>
      <c r="K17" s="4"/>
      <c r="L17" s="4"/>
      <c r="M17" s="4"/>
      <c r="N17" s="4"/>
      <c r="O17" s="4"/>
      <c r="P17" s="4"/>
      <c r="Q17" s="6"/>
    </row>
    <row r="18" spans="1:17" ht="20.25">
      <c r="A18" s="4"/>
      <c r="B18" s="5"/>
      <c r="C18" s="5"/>
      <c r="D18" s="5"/>
      <c r="E18" s="4"/>
      <c r="F18" s="4"/>
      <c r="G18" s="4"/>
      <c r="H18" s="4"/>
      <c r="I18" s="4"/>
      <c r="J18" s="4"/>
      <c r="K18" s="4"/>
      <c r="L18" s="4"/>
      <c r="M18" s="4"/>
      <c r="N18" s="4"/>
      <c r="O18" s="4"/>
      <c r="P18" s="4"/>
      <c r="Q18" s="6"/>
    </row>
    <row r="19" spans="1:17" ht="20.25">
      <c r="A19" s="4"/>
      <c r="B19" s="5"/>
      <c r="C19" s="5"/>
      <c r="D19" s="5"/>
      <c r="E19" s="4"/>
      <c r="F19" s="4"/>
      <c r="G19" s="4"/>
      <c r="H19" s="4"/>
      <c r="I19" s="4"/>
      <c r="J19" s="4"/>
      <c r="K19" s="4"/>
      <c r="L19" s="4"/>
      <c r="M19" s="4"/>
      <c r="N19" s="4"/>
      <c r="O19" s="4"/>
      <c r="P19" s="4"/>
      <c r="Q19" s="6"/>
    </row>
    <row r="20" spans="1:17" ht="20.25">
      <c r="A20" s="4"/>
      <c r="B20" s="5"/>
      <c r="C20" s="5"/>
      <c r="D20" s="5"/>
      <c r="E20" s="4"/>
      <c r="F20" s="4"/>
      <c r="G20" s="4"/>
      <c r="H20" s="4"/>
      <c r="I20" s="4"/>
      <c r="J20" s="4"/>
      <c r="K20" s="4"/>
      <c r="L20" s="4"/>
      <c r="M20" s="4"/>
      <c r="N20" s="4"/>
      <c r="O20" s="4"/>
      <c r="P20" s="4"/>
      <c r="Q20" s="6"/>
    </row>
    <row r="21" spans="1:17" ht="23.25">
      <c r="A21" s="281" t="s">
        <v>477</v>
      </c>
      <c r="B21" s="281"/>
      <c r="C21" s="281"/>
      <c r="D21" s="281"/>
      <c r="E21" s="281"/>
      <c r="F21" s="281"/>
      <c r="G21" s="281"/>
      <c r="H21" s="281"/>
      <c r="I21" s="281"/>
      <c r="J21" s="281"/>
      <c r="K21" s="281"/>
      <c r="L21" s="281"/>
      <c r="M21" s="281"/>
      <c r="N21" s="281"/>
      <c r="O21" s="281"/>
      <c r="P21" s="281"/>
      <c r="Q21" s="281"/>
    </row>
    <row r="22" spans="1:17" ht="23.25">
      <c r="A22" s="281" t="s">
        <v>478</v>
      </c>
      <c r="B22" s="281"/>
      <c r="C22" s="281"/>
      <c r="D22" s="281"/>
      <c r="E22" s="281"/>
      <c r="F22" s="281"/>
      <c r="G22" s="281"/>
      <c r="H22" s="281"/>
      <c r="I22" s="281"/>
      <c r="J22" s="281"/>
      <c r="K22" s="281"/>
      <c r="L22" s="281"/>
      <c r="M22" s="281"/>
      <c r="N22" s="281"/>
      <c r="O22" s="281"/>
      <c r="P22" s="281"/>
      <c r="Q22" s="281"/>
    </row>
    <row r="23" spans="1:17" ht="23.25">
      <c r="A23" s="281" t="s">
        <v>485</v>
      </c>
      <c r="B23" s="281"/>
      <c r="C23" s="281"/>
      <c r="D23" s="281"/>
      <c r="E23" s="281"/>
      <c r="F23" s="281"/>
      <c r="G23" s="281"/>
      <c r="H23" s="281"/>
      <c r="I23" s="281"/>
      <c r="J23" s="281"/>
      <c r="K23" s="281"/>
      <c r="L23" s="281"/>
      <c r="M23" s="281"/>
      <c r="N23" s="281"/>
      <c r="O23" s="281"/>
      <c r="P23" s="281"/>
      <c r="Q23" s="281"/>
    </row>
    <row r="24" spans="1:17" ht="23.25">
      <c r="A24" s="14"/>
      <c r="B24" s="14"/>
      <c r="C24" s="14"/>
      <c r="D24" s="14"/>
      <c r="E24" s="14"/>
      <c r="F24" s="14"/>
      <c r="G24" s="14"/>
      <c r="H24" s="14"/>
      <c r="I24" s="14"/>
      <c r="J24" s="14"/>
      <c r="K24" s="14"/>
      <c r="L24" s="14"/>
      <c r="M24" s="14"/>
      <c r="N24" s="14"/>
      <c r="O24" s="14"/>
      <c r="P24" s="14"/>
      <c r="Q24" s="15"/>
    </row>
    <row r="25" spans="1:17" ht="20.25">
      <c r="A25" s="16"/>
      <c r="B25" s="5"/>
      <c r="C25" s="5"/>
      <c r="D25" s="5"/>
      <c r="E25" s="16"/>
      <c r="F25" s="16"/>
      <c r="G25" s="16"/>
      <c r="H25" s="16"/>
      <c r="I25" s="16"/>
      <c r="J25" s="16"/>
      <c r="K25" s="16"/>
      <c r="L25" s="16"/>
      <c r="M25" s="16"/>
      <c r="N25" s="16"/>
      <c r="O25" s="16"/>
      <c r="P25" s="16"/>
      <c r="Q25" s="17"/>
    </row>
    <row r="26" spans="1:17" ht="18" customHeight="1">
      <c r="A26" s="16" t="s">
        <v>3</v>
      </c>
      <c r="B26" s="5"/>
      <c r="C26" s="5"/>
      <c r="D26" s="5"/>
      <c r="E26" s="16"/>
      <c r="F26" s="16"/>
      <c r="G26" s="16"/>
      <c r="H26" s="16"/>
      <c r="I26" s="16"/>
      <c r="J26" s="16"/>
      <c r="K26" s="16"/>
      <c r="L26" s="16"/>
      <c r="M26" s="16"/>
      <c r="N26" s="16"/>
      <c r="O26" s="16"/>
      <c r="P26" s="16"/>
      <c r="Q26" s="17"/>
    </row>
    <row r="27" spans="1:17" ht="23.25">
      <c r="A27" s="16" t="s">
        <v>4</v>
      </c>
      <c r="B27" s="5"/>
      <c r="C27" s="18" t="s">
        <v>195</v>
      </c>
      <c r="D27" s="19"/>
      <c r="E27" s="20"/>
      <c r="F27" s="20"/>
      <c r="G27" s="20"/>
      <c r="H27" s="20"/>
      <c r="I27" s="20"/>
      <c r="J27" s="20"/>
      <c r="K27" s="20"/>
      <c r="L27" s="20"/>
      <c r="M27" s="20"/>
      <c r="N27" s="20"/>
      <c r="O27" s="20"/>
      <c r="P27" s="20"/>
      <c r="Q27" s="21"/>
    </row>
    <row r="28" spans="1:17" ht="20.25">
      <c r="A28" s="16"/>
      <c r="B28" s="5"/>
      <c r="C28" s="5"/>
      <c r="D28" s="5"/>
      <c r="E28" s="16"/>
      <c r="F28" s="16"/>
      <c r="G28" s="16"/>
      <c r="H28" s="16"/>
      <c r="I28" s="16"/>
      <c r="J28" s="16"/>
      <c r="K28" s="16"/>
      <c r="L28" s="16"/>
      <c r="M28" s="16"/>
      <c r="N28" s="16"/>
      <c r="O28" s="16"/>
      <c r="P28" s="16"/>
      <c r="Q28" s="17"/>
    </row>
    <row r="29" spans="1:17" ht="22.5" customHeight="1">
      <c r="A29" s="16" t="s">
        <v>5</v>
      </c>
      <c r="B29" s="18" t="s">
        <v>427</v>
      </c>
      <c r="C29" s="19"/>
      <c r="D29" s="19"/>
      <c r="E29" s="20"/>
      <c r="F29" s="20"/>
      <c r="G29" s="20"/>
      <c r="H29" s="20"/>
      <c r="I29" s="20"/>
      <c r="J29" s="20"/>
      <c r="K29" s="20"/>
      <c r="L29" s="20"/>
      <c r="M29" s="20"/>
      <c r="N29" s="16"/>
      <c r="O29" s="16"/>
      <c r="P29" s="16"/>
      <c r="Q29" s="17"/>
    </row>
    <row r="30" spans="1:17" ht="20.25">
      <c r="A30" s="16"/>
      <c r="B30" s="5"/>
      <c r="C30" s="5"/>
      <c r="D30" s="5"/>
      <c r="E30" s="16"/>
      <c r="F30" s="16"/>
      <c r="G30" s="16"/>
      <c r="H30" s="16"/>
      <c r="I30" s="16"/>
      <c r="J30" s="16"/>
      <c r="K30" s="16"/>
      <c r="L30" s="16"/>
      <c r="M30" s="16"/>
      <c r="N30" s="16"/>
      <c r="O30" s="16"/>
      <c r="P30" s="16"/>
      <c r="Q30" s="17"/>
    </row>
    <row r="31" spans="1:17" ht="18" customHeight="1">
      <c r="A31" s="22" t="s">
        <v>6</v>
      </c>
      <c r="E31" s="22"/>
      <c r="F31" s="22"/>
      <c r="G31" s="22"/>
      <c r="H31" s="22"/>
      <c r="I31" s="22"/>
      <c r="J31" s="22"/>
      <c r="K31" s="22"/>
      <c r="L31" s="22"/>
      <c r="M31" s="22"/>
      <c r="N31" s="22"/>
      <c r="O31" s="22"/>
      <c r="P31" s="22"/>
      <c r="Q31" s="23"/>
    </row>
    <row r="32" spans="1:17" customFormat="1" ht="15" hidden="1">
      <c r="A32" s="24"/>
      <c r="B32" s="25"/>
      <c r="C32" s="25"/>
      <c r="D32" s="25"/>
      <c r="E32" s="25"/>
      <c r="F32" s="282"/>
      <c r="G32" s="26"/>
      <c r="H32" s="26"/>
      <c r="I32" s="25"/>
      <c r="J32" s="282"/>
      <c r="K32" s="26"/>
      <c r="L32" s="26"/>
      <c r="M32" s="25"/>
      <c r="N32" s="282"/>
      <c r="O32" s="26"/>
      <c r="P32" s="26"/>
      <c r="Q32" s="27"/>
    </row>
    <row r="33" spans="1:17" customFormat="1" ht="45" hidden="1">
      <c r="A33" s="24" t="s">
        <v>7</v>
      </c>
      <c r="B33" s="25">
        <v>2620</v>
      </c>
      <c r="C33" s="25">
        <v>242</v>
      </c>
      <c r="D33" s="25"/>
      <c r="E33" s="25"/>
      <c r="F33" s="282"/>
      <c r="G33" s="26"/>
      <c r="H33" s="26"/>
      <c r="I33" s="25"/>
      <c r="J33" s="282"/>
      <c r="K33" s="26"/>
      <c r="L33" s="26"/>
      <c r="M33" s="25"/>
      <c r="N33" s="282"/>
      <c r="O33" s="26"/>
      <c r="P33" s="26"/>
      <c r="Q33" s="27"/>
    </row>
    <row r="34" spans="1:17" customFormat="1" ht="22.5" hidden="1" customHeight="1">
      <c r="A34" s="283" t="s">
        <v>8</v>
      </c>
      <c r="B34" s="284">
        <v>2630</v>
      </c>
      <c r="C34" s="284">
        <v>243</v>
      </c>
      <c r="D34" s="284"/>
      <c r="E34" s="284"/>
      <c r="F34" s="282"/>
      <c r="G34" s="26"/>
      <c r="H34" s="26"/>
      <c r="I34" s="284"/>
      <c r="J34" s="282"/>
      <c r="K34" s="26"/>
      <c r="L34" s="26"/>
      <c r="M34" s="284"/>
      <c r="N34" s="282"/>
      <c r="O34" s="26"/>
      <c r="P34" s="26"/>
      <c r="Q34" s="285"/>
    </row>
    <row r="35" spans="1:17" customFormat="1" ht="22.5" hidden="1" customHeight="1">
      <c r="A35" s="283"/>
      <c r="B35" s="284"/>
      <c r="C35" s="284"/>
      <c r="D35" s="284"/>
      <c r="E35" s="284"/>
      <c r="F35" s="26"/>
      <c r="G35" s="26"/>
      <c r="H35" s="26"/>
      <c r="I35" s="284"/>
      <c r="J35" s="26"/>
      <c r="K35" s="26"/>
      <c r="L35" s="26"/>
      <c r="M35" s="284"/>
      <c r="N35" s="26"/>
      <c r="O35" s="26"/>
      <c r="P35" s="26"/>
      <c r="Q35" s="285"/>
    </row>
  </sheetData>
  <mergeCells count="18">
    <mergeCell ref="A22:Q22"/>
    <mergeCell ref="A23:Q23"/>
    <mergeCell ref="F32:F34"/>
    <mergeCell ref="J32:J34"/>
    <mergeCell ref="N32:N34"/>
    <mergeCell ref="A34:A35"/>
    <mergeCell ref="B34:B35"/>
    <mergeCell ref="C34:C35"/>
    <mergeCell ref="D34:D35"/>
    <mergeCell ref="E34:E35"/>
    <mergeCell ref="I34:I35"/>
    <mergeCell ref="M34:M35"/>
    <mergeCell ref="Q34:Q35"/>
    <mergeCell ref="I2:M2"/>
    <mergeCell ref="I4:Q4"/>
    <mergeCell ref="I5:M5"/>
    <mergeCell ref="I8:M8"/>
    <mergeCell ref="A21:Q21"/>
  </mergeCells>
  <hyperlinks>
    <hyperlink ref="A22" location="_edn1" display="(на 2021г. и плановый период 2022 и 2023 годов)"/>
    <hyperlink ref="A23" location="_edn2" display="от «__»__________2021г."/>
  </hyperlinks>
  <pageMargins left="0.78740157480314965" right="0.39370078740157483" top="0.39370078740157483" bottom="0.39370078740157483" header="0.31496062992125984" footer="0.31496062992125984"/>
  <pageSetup paperSize="9" scale="52"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DA108"/>
  <sheetViews>
    <sheetView view="pageBreakPreview" topLeftCell="O1" zoomScale="70" zoomScaleNormal="85" zoomScaleSheetLayoutView="70" workbookViewId="0">
      <selection activeCell="DH13" sqref="DH13"/>
    </sheetView>
  </sheetViews>
  <sheetFormatPr defaultRowHeight="10.15" customHeight="1"/>
  <cols>
    <col min="1" max="3" width="0.85546875" style="28" bestFit="1" customWidth="1"/>
    <col min="4" max="4" width="3" style="28" customWidth="1"/>
    <col min="5" max="7" width="0.85546875" style="28" bestFit="1" customWidth="1"/>
    <col min="8" max="8" width="3" style="28" customWidth="1"/>
    <col min="9" max="9" width="2" style="28" customWidth="1"/>
    <col min="10" max="10" width="0.85546875" style="28" bestFit="1" customWidth="1"/>
    <col min="11" max="11" width="4.5703125" style="28" customWidth="1"/>
    <col min="12" max="23" width="0.85546875" style="28" bestFit="1" customWidth="1"/>
    <col min="24" max="25" width="1.5703125" style="28" customWidth="1"/>
    <col min="26" max="32" width="0.85546875" style="28" bestFit="1" customWidth="1"/>
    <col min="33" max="33" width="1.42578125" style="28" customWidth="1"/>
    <col min="34" max="34" width="2.42578125" style="28" customWidth="1"/>
    <col min="35" max="37" width="1" style="28" bestFit="1" customWidth="1"/>
    <col min="38" max="45" width="0.85546875" style="28" bestFit="1" customWidth="1"/>
    <col min="46" max="46" width="4" style="28" customWidth="1"/>
    <col min="47" max="51" width="0.85546875" style="28" bestFit="1" customWidth="1"/>
    <col min="52" max="52" width="3" style="28" customWidth="1"/>
    <col min="53" max="73" width="0.85546875" style="28" bestFit="1" customWidth="1"/>
    <col min="74" max="74" width="6.42578125" style="28" customWidth="1"/>
    <col min="75" max="90" width="0.85546875" style="28" bestFit="1" customWidth="1"/>
    <col min="91" max="91" width="0.85546875" style="28" customWidth="1"/>
    <col min="92" max="93" width="0.85546875" style="28" bestFit="1" customWidth="1"/>
    <col min="94" max="94" width="0.85546875" style="28" customWidth="1"/>
    <col min="95" max="95" width="0.85546875" style="28" bestFit="1" customWidth="1"/>
    <col min="96" max="96" width="3" style="28" customWidth="1"/>
    <col min="97" max="98" width="0.85546875" style="28" bestFit="1" customWidth="1"/>
    <col min="99" max="99" width="3.7109375" style="28" customWidth="1"/>
    <col min="100" max="100" width="7.85546875" style="28" customWidth="1"/>
    <col min="101" max="101" width="8.85546875" style="28" customWidth="1"/>
    <col min="102" max="102" width="20.85546875" style="28" customWidth="1"/>
    <col min="103" max="103" width="18.140625" style="28" customWidth="1"/>
    <col min="104" max="104" width="19.85546875" style="28" customWidth="1"/>
    <col min="105" max="105" width="13.85546875" style="28" customWidth="1"/>
    <col min="106" max="106" width="9.140625" style="28" bestFit="1"/>
    <col min="107" max="16384" width="9.140625" style="28"/>
  </cols>
  <sheetData>
    <row r="1" spans="1:105" ht="30.75" customHeight="1">
      <c r="B1" s="443" t="s">
        <v>226</v>
      </c>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c r="BM1" s="443"/>
      <c r="BN1" s="443"/>
      <c r="BO1" s="443"/>
      <c r="BP1" s="443"/>
      <c r="BQ1" s="443"/>
      <c r="BR1" s="443"/>
      <c r="BS1" s="443"/>
      <c r="BT1" s="443"/>
      <c r="BU1" s="443"/>
      <c r="BV1" s="443"/>
      <c r="BW1" s="443"/>
      <c r="BX1" s="443"/>
      <c r="BY1" s="443"/>
      <c r="BZ1" s="443"/>
      <c r="CA1" s="443"/>
      <c r="CB1" s="443"/>
      <c r="CC1" s="443"/>
      <c r="CD1" s="443"/>
      <c r="CE1" s="443"/>
      <c r="CF1" s="443"/>
      <c r="CG1" s="443"/>
      <c r="CH1" s="443"/>
      <c r="CI1" s="443"/>
      <c r="CJ1" s="443"/>
      <c r="CK1" s="443"/>
      <c r="CL1" s="443"/>
      <c r="CM1" s="443"/>
      <c r="CN1" s="443"/>
      <c r="CO1" s="443"/>
      <c r="CP1" s="443"/>
      <c r="CQ1" s="443"/>
      <c r="CR1" s="443"/>
      <c r="CS1" s="443"/>
      <c r="CT1" s="443"/>
      <c r="CU1" s="443"/>
      <c r="CV1" s="443"/>
      <c r="CW1" s="443"/>
      <c r="CX1" s="443"/>
      <c r="CY1" s="443"/>
      <c r="CZ1" s="443"/>
      <c r="DA1" s="443"/>
    </row>
    <row r="2" spans="1:105" ht="15"/>
    <row r="3" spans="1:105" ht="11.25" customHeight="1">
      <c r="A3" s="444" t="s">
        <v>227</v>
      </c>
      <c r="B3" s="444"/>
      <c r="C3" s="444"/>
      <c r="D3" s="444"/>
      <c r="E3" s="444"/>
      <c r="F3" s="444"/>
      <c r="G3" s="444"/>
      <c r="H3" s="444"/>
      <c r="I3" s="445" t="s">
        <v>10</v>
      </c>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c r="AV3" s="445"/>
      <c r="AW3" s="445"/>
      <c r="AX3" s="445"/>
      <c r="AY3" s="445"/>
      <c r="AZ3" s="445"/>
      <c r="BA3" s="445"/>
      <c r="BB3" s="445"/>
      <c r="BC3" s="445"/>
      <c r="BD3" s="445"/>
      <c r="BE3" s="445"/>
      <c r="BF3" s="445"/>
      <c r="BG3" s="445"/>
      <c r="BH3" s="445"/>
      <c r="BI3" s="445"/>
      <c r="BJ3" s="445"/>
      <c r="BK3" s="445"/>
      <c r="BL3" s="445"/>
      <c r="BM3" s="445"/>
      <c r="BN3" s="445"/>
      <c r="BO3" s="445"/>
      <c r="BP3" s="445"/>
      <c r="BQ3" s="445"/>
      <c r="BR3" s="445"/>
      <c r="BS3" s="445"/>
      <c r="BT3" s="445"/>
      <c r="BU3" s="445"/>
      <c r="BV3" s="445"/>
      <c r="BW3" s="445"/>
      <c r="BX3" s="445"/>
      <c r="BY3" s="445"/>
      <c r="BZ3" s="445"/>
      <c r="CA3" s="445"/>
      <c r="CB3" s="445"/>
      <c r="CC3" s="445"/>
      <c r="CD3" s="445"/>
      <c r="CE3" s="445"/>
      <c r="CF3" s="445"/>
      <c r="CG3" s="445"/>
      <c r="CH3" s="445"/>
      <c r="CI3" s="445"/>
      <c r="CJ3" s="445"/>
      <c r="CK3" s="445"/>
      <c r="CL3" s="445"/>
      <c r="CM3" s="446"/>
      <c r="CN3" s="452" t="s">
        <v>228</v>
      </c>
      <c r="CO3" s="445"/>
      <c r="CP3" s="445"/>
      <c r="CQ3" s="445"/>
      <c r="CR3" s="445"/>
      <c r="CS3" s="445"/>
      <c r="CT3" s="445"/>
      <c r="CU3" s="446"/>
      <c r="CV3" s="452" t="s">
        <v>229</v>
      </c>
      <c r="CW3" s="452" t="s">
        <v>387</v>
      </c>
      <c r="CX3" s="455" t="s">
        <v>14</v>
      </c>
      <c r="CY3" s="456"/>
      <c r="CZ3" s="456"/>
      <c r="DA3" s="457"/>
    </row>
    <row r="4" spans="1:105" ht="18" customHeight="1">
      <c r="A4" s="444"/>
      <c r="B4" s="444"/>
      <c r="C4" s="444"/>
      <c r="D4" s="444"/>
      <c r="E4" s="444"/>
      <c r="F4" s="444"/>
      <c r="G4" s="444"/>
      <c r="H4" s="444"/>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c r="CB4" s="447"/>
      <c r="CC4" s="447"/>
      <c r="CD4" s="447"/>
      <c r="CE4" s="447"/>
      <c r="CF4" s="447"/>
      <c r="CG4" s="447"/>
      <c r="CH4" s="447"/>
      <c r="CI4" s="447"/>
      <c r="CJ4" s="447"/>
      <c r="CK4" s="447"/>
      <c r="CL4" s="447"/>
      <c r="CM4" s="448"/>
      <c r="CN4" s="453"/>
      <c r="CO4" s="447"/>
      <c r="CP4" s="447"/>
      <c r="CQ4" s="447"/>
      <c r="CR4" s="447"/>
      <c r="CS4" s="447"/>
      <c r="CT4" s="447"/>
      <c r="CU4" s="448"/>
      <c r="CV4" s="453"/>
      <c r="CW4" s="453"/>
      <c r="CX4" s="229" t="s">
        <v>17</v>
      </c>
      <c r="CY4" s="229" t="s">
        <v>424</v>
      </c>
      <c r="CZ4" s="229" t="s">
        <v>473</v>
      </c>
      <c r="DA4" s="458" t="s">
        <v>18</v>
      </c>
    </row>
    <row r="5" spans="1:105" ht="39" customHeight="1">
      <c r="A5" s="444"/>
      <c r="B5" s="444"/>
      <c r="C5" s="444"/>
      <c r="D5" s="444"/>
      <c r="E5" s="444"/>
      <c r="F5" s="444"/>
      <c r="G5" s="444"/>
      <c r="H5" s="444"/>
      <c r="I5" s="449"/>
      <c r="J5" s="449"/>
      <c r="K5" s="449"/>
      <c r="L5" s="449"/>
      <c r="M5" s="449"/>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c r="CF5" s="450"/>
      <c r="CG5" s="450"/>
      <c r="CH5" s="450"/>
      <c r="CI5" s="450"/>
      <c r="CJ5" s="450"/>
      <c r="CK5" s="450"/>
      <c r="CL5" s="450"/>
      <c r="CM5" s="451"/>
      <c r="CN5" s="454"/>
      <c r="CO5" s="450"/>
      <c r="CP5" s="450"/>
      <c r="CQ5" s="450"/>
      <c r="CR5" s="450"/>
      <c r="CS5" s="450"/>
      <c r="CT5" s="450"/>
      <c r="CU5" s="451"/>
      <c r="CV5" s="454"/>
      <c r="CW5" s="454"/>
      <c r="CX5" s="230" t="s">
        <v>230</v>
      </c>
      <c r="CY5" s="231" t="s">
        <v>231</v>
      </c>
      <c r="CZ5" s="231" t="s">
        <v>232</v>
      </c>
      <c r="DA5" s="459"/>
    </row>
    <row r="6" spans="1:105" ht="10.9" customHeight="1">
      <c r="A6" s="354" t="s">
        <v>22</v>
      </c>
      <c r="B6" s="354"/>
      <c r="C6" s="354"/>
      <c r="D6" s="354"/>
      <c r="E6" s="354"/>
      <c r="F6" s="354"/>
      <c r="G6" s="354"/>
      <c r="H6" s="354"/>
      <c r="I6" s="460" t="s">
        <v>23</v>
      </c>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J6" s="460"/>
      <c r="BK6" s="460"/>
      <c r="BL6" s="460"/>
      <c r="BM6" s="460"/>
      <c r="BN6" s="460"/>
      <c r="BO6" s="460"/>
      <c r="BP6" s="460"/>
      <c r="BQ6" s="460"/>
      <c r="BR6" s="460"/>
      <c r="BS6" s="460"/>
      <c r="BT6" s="460"/>
      <c r="BU6" s="460"/>
      <c r="BV6" s="460"/>
      <c r="BW6" s="460"/>
      <c r="BX6" s="460"/>
      <c r="BY6" s="460"/>
      <c r="BZ6" s="460"/>
      <c r="CA6" s="460"/>
      <c r="CB6" s="460"/>
      <c r="CC6" s="460"/>
      <c r="CD6" s="460"/>
      <c r="CE6" s="460"/>
      <c r="CF6" s="460"/>
      <c r="CG6" s="460"/>
      <c r="CH6" s="460"/>
      <c r="CI6" s="460"/>
      <c r="CJ6" s="460"/>
      <c r="CK6" s="460"/>
      <c r="CL6" s="460"/>
      <c r="CM6" s="461"/>
      <c r="CN6" s="462" t="s">
        <v>24</v>
      </c>
      <c r="CO6" s="463"/>
      <c r="CP6" s="463"/>
      <c r="CQ6" s="463"/>
      <c r="CR6" s="463"/>
      <c r="CS6" s="463"/>
      <c r="CT6" s="463"/>
      <c r="CU6" s="464"/>
      <c r="CV6" s="212" t="s">
        <v>25</v>
      </c>
      <c r="CW6" s="212" t="s">
        <v>388</v>
      </c>
      <c r="CX6" s="212" t="s">
        <v>26</v>
      </c>
      <c r="CY6" s="212" t="s">
        <v>27</v>
      </c>
      <c r="CZ6" s="212" t="s">
        <v>28</v>
      </c>
      <c r="DA6" s="111" t="s">
        <v>29</v>
      </c>
    </row>
    <row r="7" spans="1:105" ht="10.9" customHeight="1">
      <c r="A7" s="246"/>
      <c r="B7" s="133"/>
      <c r="C7" s="133"/>
      <c r="D7" s="133"/>
      <c r="E7" s="133"/>
      <c r="F7" s="133"/>
      <c r="G7" s="133"/>
      <c r="H7" s="134"/>
      <c r="I7" s="157"/>
      <c r="J7" s="157"/>
      <c r="K7" s="157"/>
      <c r="L7" s="157"/>
      <c r="M7" s="157"/>
      <c r="N7" s="157"/>
      <c r="O7" s="157"/>
      <c r="P7" s="157"/>
      <c r="Q7" s="158"/>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35"/>
      <c r="CO7" s="135"/>
      <c r="CP7" s="135"/>
      <c r="CQ7" s="135"/>
      <c r="CR7" s="135"/>
      <c r="CS7" s="135"/>
      <c r="CT7" s="135"/>
      <c r="CU7" s="136"/>
      <c r="CV7" s="137"/>
      <c r="CW7" s="137"/>
      <c r="CX7" s="137"/>
      <c r="CY7" s="137"/>
      <c r="CZ7" s="137"/>
      <c r="DA7" s="247"/>
    </row>
    <row r="8" spans="1:105" customFormat="1" ht="27.75" customHeight="1">
      <c r="A8" s="465">
        <v>1</v>
      </c>
      <c r="B8" s="466"/>
      <c r="C8" s="466"/>
      <c r="D8" s="466"/>
      <c r="E8" s="466"/>
      <c r="F8" s="466"/>
      <c r="G8" s="466"/>
      <c r="H8" s="467"/>
      <c r="I8" s="468" t="s">
        <v>233</v>
      </c>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69"/>
      <c r="AY8" s="469"/>
      <c r="AZ8" s="469"/>
      <c r="BA8" s="469"/>
      <c r="BB8" s="469"/>
      <c r="BC8" s="469"/>
      <c r="BD8" s="469"/>
      <c r="BE8" s="469"/>
      <c r="BF8" s="469"/>
      <c r="BG8" s="469"/>
      <c r="BH8" s="469"/>
      <c r="BI8" s="469"/>
      <c r="BJ8" s="469"/>
      <c r="BK8" s="469"/>
      <c r="BL8" s="469"/>
      <c r="BM8" s="469"/>
      <c r="BN8" s="469"/>
      <c r="BO8" s="469"/>
      <c r="BP8" s="469"/>
      <c r="BQ8" s="469"/>
      <c r="BR8" s="469"/>
      <c r="BS8" s="469"/>
      <c r="BT8" s="469"/>
      <c r="BU8" s="469"/>
      <c r="BV8" s="469"/>
      <c r="BW8" s="469"/>
      <c r="BX8" s="469"/>
      <c r="BY8" s="469"/>
      <c r="BZ8" s="469"/>
      <c r="CA8" s="469"/>
      <c r="CB8" s="469"/>
      <c r="CC8" s="469"/>
      <c r="CD8" s="469"/>
      <c r="CE8" s="469"/>
      <c r="CF8" s="469"/>
      <c r="CG8" s="469"/>
      <c r="CH8" s="469"/>
      <c r="CI8" s="469"/>
      <c r="CJ8" s="469"/>
      <c r="CK8" s="469"/>
      <c r="CL8" s="469"/>
      <c r="CM8" s="469"/>
      <c r="CN8" s="470" t="s">
        <v>234</v>
      </c>
      <c r="CO8" s="471"/>
      <c r="CP8" s="471"/>
      <c r="CQ8" s="471"/>
      <c r="CR8" s="471"/>
      <c r="CS8" s="471"/>
      <c r="CT8" s="471"/>
      <c r="CU8" s="472"/>
      <c r="CV8" s="232" t="s">
        <v>32</v>
      </c>
      <c r="CW8" s="232" t="s">
        <v>32</v>
      </c>
      <c r="CX8" s="233">
        <f>SUM(CX9:CX11,CX15)</f>
        <v>24319448</v>
      </c>
      <c r="CY8" s="234">
        <f>SUM(CY9:CY11,CY15)</f>
        <v>22908114.390000001</v>
      </c>
      <c r="CZ8" s="234">
        <f>SUM(CZ9:CZ11,CZ15)</f>
        <v>15133385.050000001</v>
      </c>
      <c r="DA8" s="248">
        <f>SUM(DA9:DA11,DA15)</f>
        <v>0</v>
      </c>
    </row>
    <row r="9" spans="1:105" customFormat="1" ht="186" customHeight="1">
      <c r="A9" s="427" t="s">
        <v>236</v>
      </c>
      <c r="B9" s="428"/>
      <c r="C9" s="428"/>
      <c r="D9" s="428"/>
      <c r="E9" s="428"/>
      <c r="F9" s="428"/>
      <c r="G9" s="428"/>
      <c r="H9" s="429"/>
      <c r="I9" s="473" t="s">
        <v>474</v>
      </c>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40" t="s">
        <v>238</v>
      </c>
      <c r="CO9" s="441"/>
      <c r="CP9" s="441"/>
      <c r="CQ9" s="441"/>
      <c r="CR9" s="441"/>
      <c r="CS9" s="441"/>
      <c r="CT9" s="441"/>
      <c r="CU9" s="442"/>
      <c r="CV9" s="235" t="s">
        <v>32</v>
      </c>
      <c r="CW9" s="235" t="s">
        <v>32</v>
      </c>
      <c r="CX9" s="236">
        <v>0</v>
      </c>
      <c r="CY9" s="236">
        <v>0</v>
      </c>
      <c r="CZ9" s="236">
        <v>0</v>
      </c>
      <c r="DA9" s="249">
        <v>0</v>
      </c>
    </row>
    <row r="10" spans="1:105" customFormat="1" ht="90" customHeight="1">
      <c r="A10" s="427" t="s">
        <v>240</v>
      </c>
      <c r="B10" s="428"/>
      <c r="C10" s="428"/>
      <c r="D10" s="428"/>
      <c r="E10" s="428"/>
      <c r="F10" s="428"/>
      <c r="G10" s="428"/>
      <c r="H10" s="429"/>
      <c r="I10" s="438" t="s">
        <v>452</v>
      </c>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40" t="s">
        <v>242</v>
      </c>
      <c r="CO10" s="441"/>
      <c r="CP10" s="441"/>
      <c r="CQ10" s="441"/>
      <c r="CR10" s="441"/>
      <c r="CS10" s="441"/>
      <c r="CT10" s="441"/>
      <c r="CU10" s="442"/>
      <c r="CV10" s="235" t="s">
        <v>32</v>
      </c>
      <c r="CW10" s="235" t="s">
        <v>32</v>
      </c>
      <c r="CX10" s="236">
        <v>0</v>
      </c>
      <c r="CY10" s="236">
        <v>0</v>
      </c>
      <c r="CZ10" s="236">
        <v>0</v>
      </c>
      <c r="DA10" s="249">
        <v>0</v>
      </c>
    </row>
    <row r="11" spans="1:105" customFormat="1" ht="86.25" customHeight="1">
      <c r="A11" s="427" t="s">
        <v>243</v>
      </c>
      <c r="B11" s="428"/>
      <c r="C11" s="428"/>
      <c r="D11" s="428"/>
      <c r="E11" s="428"/>
      <c r="F11" s="428"/>
      <c r="G11" s="428"/>
      <c r="H11" s="429"/>
      <c r="I11" s="438" t="s">
        <v>453</v>
      </c>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c r="BZ11" s="439"/>
      <c r="CA11" s="439"/>
      <c r="CB11" s="439"/>
      <c r="CC11" s="439"/>
      <c r="CD11" s="439"/>
      <c r="CE11" s="439"/>
      <c r="CF11" s="439"/>
      <c r="CG11" s="439"/>
      <c r="CH11" s="439"/>
      <c r="CI11" s="439"/>
      <c r="CJ11" s="439"/>
      <c r="CK11" s="439"/>
      <c r="CL11" s="439"/>
      <c r="CM11" s="439"/>
      <c r="CN11" s="440" t="s">
        <v>245</v>
      </c>
      <c r="CO11" s="441"/>
      <c r="CP11" s="441"/>
      <c r="CQ11" s="441"/>
      <c r="CR11" s="441"/>
      <c r="CS11" s="441"/>
      <c r="CT11" s="441"/>
      <c r="CU11" s="442"/>
      <c r="CV11" s="235" t="s">
        <v>32</v>
      </c>
      <c r="CW11" s="235" t="s">
        <v>32</v>
      </c>
      <c r="CX11" s="236">
        <f>SUM(CX12:CX14)</f>
        <v>0</v>
      </c>
      <c r="CY11" s="236">
        <f>SUM(CY12:CY14)</f>
        <v>0</v>
      </c>
      <c r="CZ11" s="236">
        <f>SUM(CZ12:CZ14)</f>
        <v>0</v>
      </c>
      <c r="DA11" s="249">
        <f>SUM(DA12:DA14)</f>
        <v>0</v>
      </c>
    </row>
    <row r="12" spans="1:105" s="114" customFormat="1" ht="43.5" customHeight="1">
      <c r="A12" s="419" t="s">
        <v>390</v>
      </c>
      <c r="B12" s="420"/>
      <c r="C12" s="420"/>
      <c r="D12" s="420"/>
      <c r="E12" s="420"/>
      <c r="F12" s="420"/>
      <c r="G12" s="420"/>
      <c r="H12" s="421"/>
      <c r="I12" s="422" t="s">
        <v>448</v>
      </c>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c r="BV12" s="423"/>
      <c r="BW12" s="423"/>
      <c r="BX12" s="423"/>
      <c r="BY12" s="423"/>
      <c r="BZ12" s="423"/>
      <c r="CA12" s="423"/>
      <c r="CB12" s="423"/>
      <c r="CC12" s="423"/>
      <c r="CD12" s="423"/>
      <c r="CE12" s="423"/>
      <c r="CF12" s="423"/>
      <c r="CG12" s="423"/>
      <c r="CH12" s="423"/>
      <c r="CI12" s="423"/>
      <c r="CJ12" s="423"/>
      <c r="CK12" s="423"/>
      <c r="CL12" s="423"/>
      <c r="CM12" s="423"/>
      <c r="CN12" s="424" t="s">
        <v>392</v>
      </c>
      <c r="CO12" s="425"/>
      <c r="CP12" s="425"/>
      <c r="CQ12" s="425"/>
      <c r="CR12" s="425"/>
      <c r="CS12" s="425"/>
      <c r="CT12" s="425"/>
      <c r="CU12" s="426"/>
      <c r="CV12" s="237" t="s">
        <v>32</v>
      </c>
      <c r="CW12" s="237" t="s">
        <v>32</v>
      </c>
      <c r="CX12" s="238">
        <v>0</v>
      </c>
      <c r="CY12" s="238">
        <v>0</v>
      </c>
      <c r="CZ12" s="238">
        <v>0</v>
      </c>
      <c r="DA12" s="250">
        <v>0</v>
      </c>
    </row>
    <row r="13" spans="1:105" s="114" customFormat="1" ht="36" customHeight="1">
      <c r="A13" s="419"/>
      <c r="B13" s="420"/>
      <c r="C13" s="420"/>
      <c r="D13" s="420"/>
      <c r="E13" s="420"/>
      <c r="F13" s="420"/>
      <c r="G13" s="420"/>
      <c r="H13" s="421"/>
      <c r="I13" s="422" t="s">
        <v>134</v>
      </c>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3"/>
      <c r="BE13" s="423"/>
      <c r="BF13" s="423"/>
      <c r="BG13" s="423"/>
      <c r="BH13" s="423"/>
      <c r="BI13" s="423"/>
      <c r="BJ13" s="423"/>
      <c r="BK13" s="423"/>
      <c r="BL13" s="423"/>
      <c r="BM13" s="423"/>
      <c r="BN13" s="423"/>
      <c r="BO13" s="423"/>
      <c r="BP13" s="423"/>
      <c r="BQ13" s="423"/>
      <c r="BR13" s="423"/>
      <c r="BS13" s="423"/>
      <c r="BT13" s="423"/>
      <c r="BU13" s="423"/>
      <c r="BV13" s="423"/>
      <c r="BW13" s="423"/>
      <c r="BX13" s="423"/>
      <c r="BY13" s="423"/>
      <c r="BZ13" s="423"/>
      <c r="CA13" s="423"/>
      <c r="CB13" s="423"/>
      <c r="CC13" s="423"/>
      <c r="CD13" s="423"/>
      <c r="CE13" s="423"/>
      <c r="CF13" s="423"/>
      <c r="CG13" s="423"/>
      <c r="CH13" s="423"/>
      <c r="CI13" s="423"/>
      <c r="CJ13" s="423"/>
      <c r="CK13" s="423"/>
      <c r="CL13" s="423"/>
      <c r="CM13" s="423"/>
      <c r="CN13" s="424" t="s">
        <v>394</v>
      </c>
      <c r="CO13" s="425"/>
      <c r="CP13" s="425"/>
      <c r="CQ13" s="425"/>
      <c r="CR13" s="425"/>
      <c r="CS13" s="425"/>
      <c r="CT13" s="425"/>
      <c r="CU13" s="426"/>
      <c r="CV13" s="237"/>
      <c r="CW13" s="237"/>
      <c r="CX13" s="239">
        <v>0</v>
      </c>
      <c r="CY13" s="238">
        <v>0</v>
      </c>
      <c r="CZ13" s="238">
        <v>0</v>
      </c>
      <c r="DA13" s="250">
        <v>0</v>
      </c>
    </row>
    <row r="14" spans="1:105" s="114" customFormat="1" ht="43.5" customHeight="1">
      <c r="A14" s="419" t="s">
        <v>395</v>
      </c>
      <c r="B14" s="420"/>
      <c r="C14" s="420"/>
      <c r="D14" s="420"/>
      <c r="E14" s="420"/>
      <c r="F14" s="420"/>
      <c r="G14" s="420"/>
      <c r="H14" s="421"/>
      <c r="I14" s="422" t="s">
        <v>336</v>
      </c>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3"/>
      <c r="AN14" s="423"/>
      <c r="AO14" s="423"/>
      <c r="AP14" s="423"/>
      <c r="AQ14" s="423"/>
      <c r="AR14" s="423"/>
      <c r="AS14" s="423"/>
      <c r="AT14" s="423"/>
      <c r="AU14" s="423"/>
      <c r="AV14" s="423"/>
      <c r="AW14" s="423"/>
      <c r="AX14" s="423"/>
      <c r="AY14" s="423"/>
      <c r="AZ14" s="423"/>
      <c r="BA14" s="423"/>
      <c r="BB14" s="423"/>
      <c r="BC14" s="423"/>
      <c r="BD14" s="423"/>
      <c r="BE14" s="423"/>
      <c r="BF14" s="423"/>
      <c r="BG14" s="423"/>
      <c r="BH14" s="423"/>
      <c r="BI14" s="423"/>
      <c r="BJ14" s="423"/>
      <c r="BK14" s="423"/>
      <c r="BL14" s="423"/>
      <c r="BM14" s="423"/>
      <c r="BN14" s="423"/>
      <c r="BO14" s="423"/>
      <c r="BP14" s="423"/>
      <c r="BQ14" s="423"/>
      <c r="BR14" s="423"/>
      <c r="BS14" s="423"/>
      <c r="BT14" s="423"/>
      <c r="BU14" s="423"/>
      <c r="BV14" s="423"/>
      <c r="BW14" s="423"/>
      <c r="BX14" s="423"/>
      <c r="BY14" s="423"/>
      <c r="BZ14" s="423"/>
      <c r="CA14" s="423"/>
      <c r="CB14" s="423"/>
      <c r="CC14" s="423"/>
      <c r="CD14" s="423"/>
      <c r="CE14" s="423"/>
      <c r="CF14" s="423"/>
      <c r="CG14" s="423"/>
      <c r="CH14" s="423"/>
      <c r="CI14" s="423"/>
      <c r="CJ14" s="423"/>
      <c r="CK14" s="423"/>
      <c r="CL14" s="423"/>
      <c r="CM14" s="423"/>
      <c r="CN14" s="424" t="s">
        <v>397</v>
      </c>
      <c r="CO14" s="425"/>
      <c r="CP14" s="425"/>
      <c r="CQ14" s="425"/>
      <c r="CR14" s="425"/>
      <c r="CS14" s="425"/>
      <c r="CT14" s="425"/>
      <c r="CU14" s="426"/>
      <c r="CV14" s="237" t="s">
        <v>32</v>
      </c>
      <c r="CW14" s="237" t="s">
        <v>32</v>
      </c>
      <c r="CX14" s="239">
        <v>0</v>
      </c>
      <c r="CY14" s="238">
        <v>0</v>
      </c>
      <c r="CZ14" s="238">
        <v>0</v>
      </c>
      <c r="DA14" s="250">
        <v>0</v>
      </c>
    </row>
    <row r="15" spans="1:105" customFormat="1" ht="84" customHeight="1">
      <c r="A15" s="427" t="s">
        <v>246</v>
      </c>
      <c r="B15" s="428"/>
      <c r="C15" s="428"/>
      <c r="D15" s="428"/>
      <c r="E15" s="428"/>
      <c r="F15" s="428"/>
      <c r="G15" s="428"/>
      <c r="H15" s="429"/>
      <c r="I15" s="438" t="s">
        <v>447</v>
      </c>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39"/>
      <c r="AY15" s="439"/>
      <c r="AZ15" s="439"/>
      <c r="BA15" s="439"/>
      <c r="BB15" s="439"/>
      <c r="BC15" s="439"/>
      <c r="BD15" s="439"/>
      <c r="BE15" s="439"/>
      <c r="BF15" s="439"/>
      <c r="BG15" s="439"/>
      <c r="BH15" s="439"/>
      <c r="BI15" s="439"/>
      <c r="BJ15" s="439"/>
      <c r="BK15" s="439"/>
      <c r="BL15" s="439"/>
      <c r="BM15" s="439"/>
      <c r="BN15" s="439"/>
      <c r="BO15" s="439"/>
      <c r="BP15" s="439"/>
      <c r="BQ15" s="439"/>
      <c r="BR15" s="439"/>
      <c r="BS15" s="439"/>
      <c r="BT15" s="439"/>
      <c r="BU15" s="439"/>
      <c r="BV15" s="439"/>
      <c r="BW15" s="439"/>
      <c r="BX15" s="439"/>
      <c r="BY15" s="439"/>
      <c r="BZ15" s="439"/>
      <c r="CA15" s="439"/>
      <c r="CB15" s="439"/>
      <c r="CC15" s="439"/>
      <c r="CD15" s="439"/>
      <c r="CE15" s="439"/>
      <c r="CF15" s="439"/>
      <c r="CG15" s="439"/>
      <c r="CH15" s="439"/>
      <c r="CI15" s="439"/>
      <c r="CJ15" s="439"/>
      <c r="CK15" s="439"/>
      <c r="CL15" s="439"/>
      <c r="CM15" s="439"/>
      <c r="CN15" s="440" t="s">
        <v>248</v>
      </c>
      <c r="CO15" s="441"/>
      <c r="CP15" s="441"/>
      <c r="CQ15" s="441"/>
      <c r="CR15" s="441"/>
      <c r="CS15" s="441"/>
      <c r="CT15" s="441"/>
      <c r="CU15" s="442"/>
      <c r="CV15" s="235" t="s">
        <v>32</v>
      </c>
      <c r="CW15" s="235" t="s">
        <v>32</v>
      </c>
      <c r="CX15" s="240">
        <f>CX16+CX19+CX23+CX25+CX28</f>
        <v>24319448</v>
      </c>
      <c r="CY15" s="236">
        <f>CY16+CY19+CY23+CY25+CY28</f>
        <v>22908114.390000001</v>
      </c>
      <c r="CZ15" s="236">
        <f>CZ16+CZ19+CZ23+CZ25+CZ28</f>
        <v>15133385.050000001</v>
      </c>
      <c r="DA15" s="249">
        <f>DA16+DA19+DA23+DA25+DA28</f>
        <v>0</v>
      </c>
    </row>
    <row r="16" spans="1:105" customFormat="1" ht="70.5" customHeight="1">
      <c r="A16" s="427" t="s">
        <v>249</v>
      </c>
      <c r="B16" s="428"/>
      <c r="C16" s="428"/>
      <c r="D16" s="428"/>
      <c r="E16" s="428"/>
      <c r="F16" s="428"/>
      <c r="G16" s="428"/>
      <c r="H16" s="429"/>
      <c r="I16" s="430" t="s">
        <v>449</v>
      </c>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c r="AS16" s="431"/>
      <c r="AT16" s="431"/>
      <c r="AU16" s="431"/>
      <c r="AV16" s="431"/>
      <c r="AW16" s="431"/>
      <c r="AX16" s="431"/>
      <c r="AY16" s="431"/>
      <c r="AZ16" s="431"/>
      <c r="BA16" s="431"/>
      <c r="BB16" s="431"/>
      <c r="BC16" s="431"/>
      <c r="BD16" s="431"/>
      <c r="BE16" s="431"/>
      <c r="BF16" s="431"/>
      <c r="BG16" s="431"/>
      <c r="BH16" s="431"/>
      <c r="BI16" s="431"/>
      <c r="BJ16" s="431"/>
      <c r="BK16" s="431"/>
      <c r="BL16" s="431"/>
      <c r="BM16" s="431"/>
      <c r="BN16" s="431"/>
      <c r="BO16" s="431"/>
      <c r="BP16" s="431"/>
      <c r="BQ16" s="431"/>
      <c r="BR16" s="431"/>
      <c r="BS16" s="431"/>
      <c r="BT16" s="431"/>
      <c r="BU16" s="431"/>
      <c r="BV16" s="431"/>
      <c r="BW16" s="431"/>
      <c r="BX16" s="431"/>
      <c r="BY16" s="431"/>
      <c r="BZ16" s="431"/>
      <c r="CA16" s="431"/>
      <c r="CB16" s="431"/>
      <c r="CC16" s="431"/>
      <c r="CD16" s="431"/>
      <c r="CE16" s="431"/>
      <c r="CF16" s="431"/>
      <c r="CG16" s="431"/>
      <c r="CH16" s="431"/>
      <c r="CI16" s="431"/>
      <c r="CJ16" s="431"/>
      <c r="CK16" s="431"/>
      <c r="CL16" s="431"/>
      <c r="CM16" s="431"/>
      <c r="CN16" s="440" t="s">
        <v>251</v>
      </c>
      <c r="CO16" s="441"/>
      <c r="CP16" s="441"/>
      <c r="CQ16" s="441"/>
      <c r="CR16" s="441"/>
      <c r="CS16" s="441"/>
      <c r="CT16" s="441"/>
      <c r="CU16" s="442"/>
      <c r="CV16" s="235" t="s">
        <v>32</v>
      </c>
      <c r="CW16" s="235" t="s">
        <v>32</v>
      </c>
      <c r="CX16" s="236">
        <f>SUM(CX17:CX18)</f>
        <v>19529354</v>
      </c>
      <c r="CY16" s="236">
        <f>SUM(CY17:CY18)</f>
        <v>17848480.960000001</v>
      </c>
      <c r="CZ16" s="236">
        <f>SUM(CZ17:CZ18)</f>
        <v>10068224.199999999</v>
      </c>
      <c r="DA16" s="249">
        <f>SUM(DA17:DA18)</f>
        <v>0</v>
      </c>
    </row>
    <row r="17" spans="1:105" customFormat="1" ht="35.25" customHeight="1">
      <c r="A17" s="419" t="s">
        <v>252</v>
      </c>
      <c r="B17" s="420"/>
      <c r="C17" s="420"/>
      <c r="D17" s="420"/>
      <c r="E17" s="420"/>
      <c r="F17" s="420"/>
      <c r="G17" s="420"/>
      <c r="H17" s="421"/>
      <c r="I17" s="422" t="s">
        <v>450</v>
      </c>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c r="AY17" s="423"/>
      <c r="AZ17" s="423"/>
      <c r="BA17" s="423"/>
      <c r="BB17" s="423"/>
      <c r="BC17" s="423"/>
      <c r="BD17" s="423"/>
      <c r="BE17" s="423"/>
      <c r="BF17" s="423"/>
      <c r="BG17" s="423"/>
      <c r="BH17" s="423"/>
      <c r="BI17" s="423"/>
      <c r="BJ17" s="423"/>
      <c r="BK17" s="423"/>
      <c r="BL17" s="423"/>
      <c r="BM17" s="423"/>
      <c r="BN17" s="423"/>
      <c r="BO17" s="423"/>
      <c r="BP17" s="423"/>
      <c r="BQ17" s="423"/>
      <c r="BR17" s="423"/>
      <c r="BS17" s="423"/>
      <c r="BT17" s="423"/>
      <c r="BU17" s="423"/>
      <c r="BV17" s="423"/>
      <c r="BW17" s="423"/>
      <c r="BX17" s="423"/>
      <c r="BY17" s="423"/>
      <c r="BZ17" s="423"/>
      <c r="CA17" s="423"/>
      <c r="CB17" s="423"/>
      <c r="CC17" s="423"/>
      <c r="CD17" s="423"/>
      <c r="CE17" s="423"/>
      <c r="CF17" s="423"/>
      <c r="CG17" s="423"/>
      <c r="CH17" s="423"/>
      <c r="CI17" s="423"/>
      <c r="CJ17" s="423"/>
      <c r="CK17" s="423"/>
      <c r="CL17" s="423"/>
      <c r="CM17" s="423"/>
      <c r="CN17" s="435" t="s">
        <v>254</v>
      </c>
      <c r="CO17" s="436"/>
      <c r="CP17" s="436"/>
      <c r="CQ17" s="436"/>
      <c r="CR17" s="436"/>
      <c r="CS17" s="436"/>
      <c r="CT17" s="436"/>
      <c r="CU17" s="437"/>
      <c r="CV17" s="237" t="s">
        <v>32</v>
      </c>
      <c r="CW17" s="237" t="s">
        <v>32</v>
      </c>
      <c r="CX17" s="238">
        <v>0</v>
      </c>
      <c r="CY17" s="238">
        <v>0</v>
      </c>
      <c r="CZ17" s="238">
        <v>0</v>
      </c>
      <c r="DA17" s="250">
        <v>0</v>
      </c>
    </row>
    <row r="18" spans="1:105" customFormat="1" ht="35.25" customHeight="1">
      <c r="A18" s="419" t="s">
        <v>255</v>
      </c>
      <c r="B18" s="420"/>
      <c r="C18" s="420"/>
      <c r="D18" s="420"/>
      <c r="E18" s="420"/>
      <c r="F18" s="420"/>
      <c r="G18" s="420"/>
      <c r="H18" s="421"/>
      <c r="I18" s="422" t="s">
        <v>336</v>
      </c>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3"/>
      <c r="BB18" s="423"/>
      <c r="BC18" s="423"/>
      <c r="BD18" s="423"/>
      <c r="BE18" s="423"/>
      <c r="BF18" s="423"/>
      <c r="BG18" s="423"/>
      <c r="BH18" s="423"/>
      <c r="BI18" s="423"/>
      <c r="BJ18" s="423"/>
      <c r="BK18" s="423"/>
      <c r="BL18" s="423"/>
      <c r="BM18" s="423"/>
      <c r="BN18" s="423"/>
      <c r="BO18" s="423"/>
      <c r="BP18" s="423"/>
      <c r="BQ18" s="423"/>
      <c r="BR18" s="423"/>
      <c r="BS18" s="423"/>
      <c r="BT18" s="423"/>
      <c r="BU18" s="423"/>
      <c r="BV18" s="423"/>
      <c r="BW18" s="423"/>
      <c r="BX18" s="423"/>
      <c r="BY18" s="423"/>
      <c r="BZ18" s="423"/>
      <c r="CA18" s="423"/>
      <c r="CB18" s="423"/>
      <c r="CC18" s="423"/>
      <c r="CD18" s="423"/>
      <c r="CE18" s="423"/>
      <c r="CF18" s="423"/>
      <c r="CG18" s="423"/>
      <c r="CH18" s="423"/>
      <c r="CI18" s="423"/>
      <c r="CJ18" s="423"/>
      <c r="CK18" s="423"/>
      <c r="CL18" s="423"/>
      <c r="CM18" s="423"/>
      <c r="CN18" s="435" t="s">
        <v>257</v>
      </c>
      <c r="CO18" s="436"/>
      <c r="CP18" s="436"/>
      <c r="CQ18" s="436"/>
      <c r="CR18" s="436"/>
      <c r="CS18" s="436"/>
      <c r="CT18" s="436"/>
      <c r="CU18" s="437"/>
      <c r="CV18" s="237" t="s">
        <v>32</v>
      </c>
      <c r="CW18" s="237" t="s">
        <v>32</v>
      </c>
      <c r="CX18" s="239">
        <v>19529354</v>
      </c>
      <c r="CY18" s="238">
        <v>17848480.960000001</v>
      </c>
      <c r="CZ18" s="238">
        <v>10068224.199999999</v>
      </c>
      <c r="DA18" s="250">
        <v>0</v>
      </c>
    </row>
    <row r="19" spans="1:105" customFormat="1" ht="72" customHeight="1">
      <c r="A19" s="427" t="s">
        <v>258</v>
      </c>
      <c r="B19" s="428"/>
      <c r="C19" s="428"/>
      <c r="D19" s="428"/>
      <c r="E19" s="428"/>
      <c r="F19" s="428"/>
      <c r="G19" s="428"/>
      <c r="H19" s="429"/>
      <c r="I19" s="430" t="s">
        <v>451</v>
      </c>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c r="BG19" s="431"/>
      <c r="BH19" s="431"/>
      <c r="BI19" s="431"/>
      <c r="BJ19" s="431"/>
      <c r="BK19" s="431"/>
      <c r="BL19" s="431"/>
      <c r="BM19" s="431"/>
      <c r="BN19" s="431"/>
      <c r="BO19" s="431"/>
      <c r="BP19" s="431"/>
      <c r="BQ19" s="431"/>
      <c r="BR19" s="431"/>
      <c r="BS19" s="431"/>
      <c r="BT19" s="431"/>
      <c r="BU19" s="431"/>
      <c r="BV19" s="431"/>
      <c r="BW19" s="431"/>
      <c r="BX19" s="431"/>
      <c r="BY19" s="431"/>
      <c r="BZ19" s="431"/>
      <c r="CA19" s="431"/>
      <c r="CB19" s="431"/>
      <c r="CC19" s="431"/>
      <c r="CD19" s="431"/>
      <c r="CE19" s="431"/>
      <c r="CF19" s="431"/>
      <c r="CG19" s="431"/>
      <c r="CH19" s="431"/>
      <c r="CI19" s="431"/>
      <c r="CJ19" s="431"/>
      <c r="CK19" s="431"/>
      <c r="CL19" s="431"/>
      <c r="CM19" s="431"/>
      <c r="CN19" s="440" t="s">
        <v>260</v>
      </c>
      <c r="CO19" s="441"/>
      <c r="CP19" s="441"/>
      <c r="CQ19" s="441"/>
      <c r="CR19" s="441"/>
      <c r="CS19" s="441"/>
      <c r="CT19" s="441"/>
      <c r="CU19" s="442"/>
      <c r="CV19" s="235" t="s">
        <v>32</v>
      </c>
      <c r="CW19" s="235" t="s">
        <v>32</v>
      </c>
      <c r="CX19" s="236">
        <f>SUM(CX20:CX22)</f>
        <v>0</v>
      </c>
      <c r="CY19" s="236">
        <f>SUM(CY20:CY22)</f>
        <v>0</v>
      </c>
      <c r="CZ19" s="236">
        <f>SUM(CZ20:CZ22)</f>
        <v>0</v>
      </c>
      <c r="DA19" s="249">
        <f>SUM(DA20:DA22)</f>
        <v>0</v>
      </c>
    </row>
    <row r="20" spans="1:105" customFormat="1" ht="33" customHeight="1">
      <c r="A20" s="419" t="s">
        <v>261</v>
      </c>
      <c r="B20" s="420"/>
      <c r="C20" s="420"/>
      <c r="D20" s="420"/>
      <c r="E20" s="420"/>
      <c r="F20" s="420"/>
      <c r="G20" s="420"/>
      <c r="H20" s="421"/>
      <c r="I20" s="422" t="s">
        <v>448</v>
      </c>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c r="BD20" s="423"/>
      <c r="BE20" s="423"/>
      <c r="BF20" s="423"/>
      <c r="BG20" s="423"/>
      <c r="BH20" s="423"/>
      <c r="BI20" s="423"/>
      <c r="BJ20" s="423"/>
      <c r="BK20" s="423"/>
      <c r="BL20" s="423"/>
      <c r="BM20" s="423"/>
      <c r="BN20" s="423"/>
      <c r="BO20" s="423"/>
      <c r="BP20" s="423"/>
      <c r="BQ20" s="423"/>
      <c r="BR20" s="423"/>
      <c r="BS20" s="423"/>
      <c r="BT20" s="423"/>
      <c r="BU20" s="423"/>
      <c r="BV20" s="423"/>
      <c r="BW20" s="423"/>
      <c r="BX20" s="423"/>
      <c r="BY20" s="423"/>
      <c r="BZ20" s="423"/>
      <c r="CA20" s="423"/>
      <c r="CB20" s="423"/>
      <c r="CC20" s="423"/>
      <c r="CD20" s="423"/>
      <c r="CE20" s="423"/>
      <c r="CF20" s="423"/>
      <c r="CG20" s="423"/>
      <c r="CH20" s="423"/>
      <c r="CI20" s="423"/>
      <c r="CJ20" s="423"/>
      <c r="CK20" s="423"/>
      <c r="CL20" s="423"/>
      <c r="CM20" s="423"/>
      <c r="CN20" s="435" t="s">
        <v>262</v>
      </c>
      <c r="CO20" s="436"/>
      <c r="CP20" s="436"/>
      <c r="CQ20" s="436"/>
      <c r="CR20" s="436"/>
      <c r="CS20" s="436"/>
      <c r="CT20" s="436"/>
      <c r="CU20" s="437"/>
      <c r="CV20" s="237" t="s">
        <v>32</v>
      </c>
      <c r="CW20" s="237" t="s">
        <v>32</v>
      </c>
      <c r="CX20" s="238">
        <v>0</v>
      </c>
      <c r="CY20" s="238">
        <v>0</v>
      </c>
      <c r="CZ20" s="238">
        <v>0</v>
      </c>
      <c r="DA20" s="250">
        <v>0</v>
      </c>
    </row>
    <row r="21" spans="1:105" s="114" customFormat="1" ht="33" customHeight="1">
      <c r="A21" s="419"/>
      <c r="B21" s="420"/>
      <c r="C21" s="420"/>
      <c r="D21" s="420"/>
      <c r="E21" s="420"/>
      <c r="F21" s="420"/>
      <c r="G21" s="420"/>
      <c r="H21" s="421"/>
      <c r="I21" s="422" t="s">
        <v>134</v>
      </c>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423"/>
      <c r="BE21" s="423"/>
      <c r="BF21" s="423"/>
      <c r="BG21" s="423"/>
      <c r="BH21" s="423"/>
      <c r="BI21" s="423"/>
      <c r="BJ21" s="423"/>
      <c r="BK21" s="423"/>
      <c r="BL21" s="423"/>
      <c r="BM21" s="423"/>
      <c r="BN21" s="423"/>
      <c r="BO21" s="423"/>
      <c r="BP21" s="423"/>
      <c r="BQ21" s="423"/>
      <c r="BR21" s="423"/>
      <c r="BS21" s="423"/>
      <c r="BT21" s="423"/>
      <c r="BU21" s="423"/>
      <c r="BV21" s="423"/>
      <c r="BW21" s="423"/>
      <c r="BX21" s="423"/>
      <c r="BY21" s="423"/>
      <c r="BZ21" s="423"/>
      <c r="CA21" s="423"/>
      <c r="CB21" s="423"/>
      <c r="CC21" s="423"/>
      <c r="CD21" s="423"/>
      <c r="CE21" s="423"/>
      <c r="CF21" s="423"/>
      <c r="CG21" s="423"/>
      <c r="CH21" s="423"/>
      <c r="CI21" s="423"/>
      <c r="CJ21" s="423"/>
      <c r="CK21" s="423"/>
      <c r="CL21" s="423"/>
      <c r="CM21" s="423"/>
      <c r="CN21" s="424" t="s">
        <v>403</v>
      </c>
      <c r="CO21" s="425"/>
      <c r="CP21" s="425"/>
      <c r="CQ21" s="425"/>
      <c r="CR21" s="425"/>
      <c r="CS21" s="425"/>
      <c r="CT21" s="425"/>
      <c r="CU21" s="426"/>
      <c r="CV21" s="237"/>
      <c r="CW21" s="237"/>
      <c r="CX21" s="239">
        <v>0</v>
      </c>
      <c r="CY21" s="238">
        <v>0</v>
      </c>
      <c r="CZ21" s="238">
        <v>0</v>
      </c>
      <c r="DA21" s="250">
        <v>0</v>
      </c>
    </row>
    <row r="22" spans="1:105" customFormat="1" ht="33" customHeight="1">
      <c r="A22" s="419" t="s">
        <v>263</v>
      </c>
      <c r="B22" s="420"/>
      <c r="C22" s="420"/>
      <c r="D22" s="420"/>
      <c r="E22" s="420"/>
      <c r="F22" s="420"/>
      <c r="G22" s="420"/>
      <c r="H22" s="421"/>
      <c r="I22" s="422" t="s">
        <v>336</v>
      </c>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c r="AZ22" s="423"/>
      <c r="BA22" s="423"/>
      <c r="BB22" s="423"/>
      <c r="BC22" s="423"/>
      <c r="BD22" s="423"/>
      <c r="BE22" s="423"/>
      <c r="BF22" s="423"/>
      <c r="BG22" s="423"/>
      <c r="BH22" s="423"/>
      <c r="BI22" s="423"/>
      <c r="BJ22" s="423"/>
      <c r="BK22" s="423"/>
      <c r="BL22" s="423"/>
      <c r="BM22" s="423"/>
      <c r="BN22" s="423"/>
      <c r="BO22" s="423"/>
      <c r="BP22" s="423"/>
      <c r="BQ22" s="423"/>
      <c r="BR22" s="423"/>
      <c r="BS22" s="423"/>
      <c r="BT22" s="423"/>
      <c r="BU22" s="423"/>
      <c r="BV22" s="423"/>
      <c r="BW22" s="423"/>
      <c r="BX22" s="423"/>
      <c r="BY22" s="423"/>
      <c r="BZ22" s="423"/>
      <c r="CA22" s="423"/>
      <c r="CB22" s="423"/>
      <c r="CC22" s="423"/>
      <c r="CD22" s="423"/>
      <c r="CE22" s="423"/>
      <c r="CF22" s="423"/>
      <c r="CG22" s="423"/>
      <c r="CH22" s="423"/>
      <c r="CI22" s="423"/>
      <c r="CJ22" s="423"/>
      <c r="CK22" s="423"/>
      <c r="CL22" s="423"/>
      <c r="CM22" s="423"/>
      <c r="CN22" s="435" t="s">
        <v>264</v>
      </c>
      <c r="CO22" s="436"/>
      <c r="CP22" s="436"/>
      <c r="CQ22" s="436"/>
      <c r="CR22" s="436"/>
      <c r="CS22" s="436"/>
      <c r="CT22" s="436"/>
      <c r="CU22" s="437"/>
      <c r="CV22" s="237" t="s">
        <v>32</v>
      </c>
      <c r="CW22" s="237" t="s">
        <v>32</v>
      </c>
      <c r="CX22" s="239">
        <v>0</v>
      </c>
      <c r="CY22" s="238">
        <v>0</v>
      </c>
      <c r="CZ22" s="238">
        <v>0</v>
      </c>
      <c r="DA22" s="250">
        <v>0</v>
      </c>
    </row>
    <row r="23" spans="1:105" customFormat="1" ht="44.25" customHeight="1">
      <c r="A23" s="427" t="s">
        <v>265</v>
      </c>
      <c r="B23" s="428"/>
      <c r="C23" s="428"/>
      <c r="D23" s="428"/>
      <c r="E23" s="428"/>
      <c r="F23" s="428"/>
      <c r="G23" s="428"/>
      <c r="H23" s="429"/>
      <c r="I23" s="438" t="s">
        <v>454</v>
      </c>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39"/>
      <c r="AW23" s="439"/>
      <c r="AX23" s="439"/>
      <c r="AY23" s="439"/>
      <c r="AZ23" s="439"/>
      <c r="BA23" s="439"/>
      <c r="BB23" s="439"/>
      <c r="BC23" s="439"/>
      <c r="BD23" s="439"/>
      <c r="BE23" s="439"/>
      <c r="BF23" s="439"/>
      <c r="BG23" s="439"/>
      <c r="BH23" s="439"/>
      <c r="BI23" s="439"/>
      <c r="BJ23" s="439"/>
      <c r="BK23" s="439"/>
      <c r="BL23" s="439"/>
      <c r="BM23" s="439"/>
      <c r="BN23" s="439"/>
      <c r="BO23" s="439"/>
      <c r="BP23" s="439"/>
      <c r="BQ23" s="439"/>
      <c r="BR23" s="439"/>
      <c r="BS23" s="439"/>
      <c r="BT23" s="439"/>
      <c r="BU23" s="439"/>
      <c r="BV23" s="439"/>
      <c r="BW23" s="439"/>
      <c r="BX23" s="439"/>
      <c r="BY23" s="439"/>
      <c r="BZ23" s="439"/>
      <c r="CA23" s="439"/>
      <c r="CB23" s="439"/>
      <c r="CC23" s="439"/>
      <c r="CD23" s="439"/>
      <c r="CE23" s="439"/>
      <c r="CF23" s="439"/>
      <c r="CG23" s="439"/>
      <c r="CH23" s="439"/>
      <c r="CI23" s="439"/>
      <c r="CJ23" s="439"/>
      <c r="CK23" s="439"/>
      <c r="CL23" s="439"/>
      <c r="CM23" s="439"/>
      <c r="CN23" s="440" t="s">
        <v>267</v>
      </c>
      <c r="CO23" s="441"/>
      <c r="CP23" s="441"/>
      <c r="CQ23" s="441"/>
      <c r="CR23" s="441"/>
      <c r="CS23" s="441"/>
      <c r="CT23" s="441"/>
      <c r="CU23" s="442"/>
      <c r="CV23" s="235" t="s">
        <v>32</v>
      </c>
      <c r="CW23" s="235" t="s">
        <v>32</v>
      </c>
      <c r="CX23" s="236">
        <v>0</v>
      </c>
      <c r="CY23" s="236">
        <v>0</v>
      </c>
      <c r="CZ23" s="236">
        <v>0</v>
      </c>
      <c r="DA23" s="249">
        <v>0</v>
      </c>
    </row>
    <row r="24" spans="1:105" s="114" customFormat="1" ht="21" customHeight="1">
      <c r="A24" s="419"/>
      <c r="B24" s="420"/>
      <c r="C24" s="420"/>
      <c r="D24" s="420"/>
      <c r="E24" s="420"/>
      <c r="F24" s="420"/>
      <c r="G24" s="420"/>
      <c r="H24" s="421"/>
      <c r="I24" s="422" t="s">
        <v>134</v>
      </c>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423"/>
      <c r="AO24" s="423"/>
      <c r="AP24" s="423"/>
      <c r="AQ24" s="423"/>
      <c r="AR24" s="423"/>
      <c r="AS24" s="423"/>
      <c r="AT24" s="423"/>
      <c r="AU24" s="423"/>
      <c r="AV24" s="423"/>
      <c r="AW24" s="423"/>
      <c r="AX24" s="423"/>
      <c r="AY24" s="423"/>
      <c r="AZ24" s="423"/>
      <c r="BA24" s="423"/>
      <c r="BB24" s="423"/>
      <c r="BC24" s="423"/>
      <c r="BD24" s="423"/>
      <c r="BE24" s="423"/>
      <c r="BF24" s="423"/>
      <c r="BG24" s="423"/>
      <c r="BH24" s="423"/>
      <c r="BI24" s="423"/>
      <c r="BJ24" s="423"/>
      <c r="BK24" s="423"/>
      <c r="BL24" s="423"/>
      <c r="BM24" s="423"/>
      <c r="BN24" s="423"/>
      <c r="BO24" s="423"/>
      <c r="BP24" s="423"/>
      <c r="BQ24" s="423"/>
      <c r="BR24" s="423"/>
      <c r="BS24" s="423"/>
      <c r="BT24" s="423"/>
      <c r="BU24" s="423"/>
      <c r="BV24" s="423"/>
      <c r="BW24" s="423"/>
      <c r="BX24" s="423"/>
      <c r="BY24" s="423"/>
      <c r="BZ24" s="423"/>
      <c r="CA24" s="423"/>
      <c r="CB24" s="423"/>
      <c r="CC24" s="423"/>
      <c r="CD24" s="423"/>
      <c r="CE24" s="423"/>
      <c r="CF24" s="423"/>
      <c r="CG24" s="423"/>
      <c r="CH24" s="423"/>
      <c r="CI24" s="423"/>
      <c r="CJ24" s="423"/>
      <c r="CK24" s="423"/>
      <c r="CL24" s="423"/>
      <c r="CM24" s="423"/>
      <c r="CN24" s="424" t="s">
        <v>406</v>
      </c>
      <c r="CO24" s="425"/>
      <c r="CP24" s="425"/>
      <c r="CQ24" s="425"/>
      <c r="CR24" s="425"/>
      <c r="CS24" s="425"/>
      <c r="CT24" s="425"/>
      <c r="CU24" s="426"/>
      <c r="CV24" s="237"/>
      <c r="CW24" s="237"/>
      <c r="CX24" s="239">
        <v>0</v>
      </c>
      <c r="CY24" s="238">
        <v>0</v>
      </c>
      <c r="CZ24" s="238">
        <v>0</v>
      </c>
      <c r="DA24" s="250">
        <v>0</v>
      </c>
    </row>
    <row r="25" spans="1:105" s="114" customFormat="1" ht="35.25" customHeight="1">
      <c r="A25" s="427" t="s">
        <v>268</v>
      </c>
      <c r="B25" s="428"/>
      <c r="C25" s="428"/>
      <c r="D25" s="428"/>
      <c r="E25" s="428"/>
      <c r="F25" s="428"/>
      <c r="G25" s="428"/>
      <c r="H25" s="429"/>
      <c r="I25" s="430" t="s">
        <v>455</v>
      </c>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c r="AM25" s="431"/>
      <c r="AN25" s="431"/>
      <c r="AO25" s="431"/>
      <c r="AP25" s="431"/>
      <c r="AQ25" s="431"/>
      <c r="AR25" s="431"/>
      <c r="AS25" s="431"/>
      <c r="AT25" s="431"/>
      <c r="AU25" s="431"/>
      <c r="AV25" s="431"/>
      <c r="AW25" s="431"/>
      <c r="AX25" s="431"/>
      <c r="AY25" s="431"/>
      <c r="AZ25" s="431"/>
      <c r="BA25" s="431"/>
      <c r="BB25" s="431"/>
      <c r="BC25" s="431"/>
      <c r="BD25" s="431"/>
      <c r="BE25" s="431"/>
      <c r="BF25" s="431"/>
      <c r="BG25" s="431"/>
      <c r="BH25" s="431"/>
      <c r="BI25" s="431"/>
      <c r="BJ25" s="431"/>
      <c r="BK25" s="431"/>
      <c r="BL25" s="431"/>
      <c r="BM25" s="431"/>
      <c r="BN25" s="431"/>
      <c r="BO25" s="431"/>
      <c r="BP25" s="431"/>
      <c r="BQ25" s="431"/>
      <c r="BR25" s="431"/>
      <c r="BS25" s="431"/>
      <c r="BT25" s="431"/>
      <c r="BU25" s="431"/>
      <c r="BV25" s="431"/>
      <c r="BW25" s="431"/>
      <c r="BX25" s="431"/>
      <c r="BY25" s="431"/>
      <c r="BZ25" s="431"/>
      <c r="CA25" s="431"/>
      <c r="CB25" s="431"/>
      <c r="CC25" s="431"/>
      <c r="CD25" s="431"/>
      <c r="CE25" s="431"/>
      <c r="CF25" s="431"/>
      <c r="CG25" s="431"/>
      <c r="CH25" s="431"/>
      <c r="CI25" s="431"/>
      <c r="CJ25" s="431"/>
      <c r="CK25" s="431"/>
      <c r="CL25" s="431"/>
      <c r="CM25" s="431"/>
      <c r="CN25" s="432" t="s">
        <v>408</v>
      </c>
      <c r="CO25" s="433"/>
      <c r="CP25" s="433"/>
      <c r="CQ25" s="433"/>
      <c r="CR25" s="433"/>
      <c r="CS25" s="433"/>
      <c r="CT25" s="433"/>
      <c r="CU25" s="434"/>
      <c r="CV25" s="235" t="s">
        <v>32</v>
      </c>
      <c r="CW25" s="235" t="s">
        <v>32</v>
      </c>
      <c r="CX25" s="236">
        <f>SUM(CX26:CX27)</f>
        <v>0</v>
      </c>
      <c r="CY25" s="236">
        <f>SUM(CY26:CY27)</f>
        <v>0</v>
      </c>
      <c r="CZ25" s="236">
        <f>SUM(CZ26:CZ27)</f>
        <v>0</v>
      </c>
      <c r="DA25" s="249">
        <f>SUM(DA26:DA27)</f>
        <v>0</v>
      </c>
    </row>
    <row r="26" spans="1:105" s="114" customFormat="1" ht="37.5" customHeight="1">
      <c r="A26" s="419" t="s">
        <v>349</v>
      </c>
      <c r="B26" s="420"/>
      <c r="C26" s="420"/>
      <c r="D26" s="420"/>
      <c r="E26" s="420"/>
      <c r="F26" s="420"/>
      <c r="G26" s="420"/>
      <c r="H26" s="421"/>
      <c r="I26" s="422" t="s">
        <v>450</v>
      </c>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423"/>
      <c r="AZ26" s="423"/>
      <c r="BA26" s="423"/>
      <c r="BB26" s="423"/>
      <c r="BC26" s="423"/>
      <c r="BD26" s="423"/>
      <c r="BE26" s="423"/>
      <c r="BF26" s="423"/>
      <c r="BG26" s="423"/>
      <c r="BH26" s="423"/>
      <c r="BI26" s="423"/>
      <c r="BJ26" s="423"/>
      <c r="BK26" s="423"/>
      <c r="BL26" s="423"/>
      <c r="BM26" s="423"/>
      <c r="BN26" s="423"/>
      <c r="BO26" s="423"/>
      <c r="BP26" s="423"/>
      <c r="BQ26" s="423"/>
      <c r="BR26" s="423"/>
      <c r="BS26" s="423"/>
      <c r="BT26" s="423"/>
      <c r="BU26" s="423"/>
      <c r="BV26" s="423"/>
      <c r="BW26" s="423"/>
      <c r="BX26" s="423"/>
      <c r="BY26" s="423"/>
      <c r="BZ26" s="423"/>
      <c r="CA26" s="423"/>
      <c r="CB26" s="423"/>
      <c r="CC26" s="423"/>
      <c r="CD26" s="423"/>
      <c r="CE26" s="423"/>
      <c r="CF26" s="423"/>
      <c r="CG26" s="423"/>
      <c r="CH26" s="423"/>
      <c r="CI26" s="423"/>
      <c r="CJ26" s="423"/>
      <c r="CK26" s="423"/>
      <c r="CL26" s="423"/>
      <c r="CM26" s="423"/>
      <c r="CN26" s="435" t="s">
        <v>410</v>
      </c>
      <c r="CO26" s="436"/>
      <c r="CP26" s="436"/>
      <c r="CQ26" s="436"/>
      <c r="CR26" s="436"/>
      <c r="CS26" s="436"/>
      <c r="CT26" s="436"/>
      <c r="CU26" s="437"/>
      <c r="CV26" s="237" t="s">
        <v>32</v>
      </c>
      <c r="CW26" s="237" t="s">
        <v>32</v>
      </c>
      <c r="CX26" s="238">
        <v>0</v>
      </c>
      <c r="CY26" s="238">
        <v>0</v>
      </c>
      <c r="CZ26" s="238">
        <v>0</v>
      </c>
      <c r="DA26" s="250">
        <v>0</v>
      </c>
    </row>
    <row r="27" spans="1:105" s="114" customFormat="1" ht="37.5" customHeight="1">
      <c r="A27" s="419" t="s">
        <v>350</v>
      </c>
      <c r="B27" s="420"/>
      <c r="C27" s="420"/>
      <c r="D27" s="420"/>
      <c r="E27" s="420"/>
      <c r="F27" s="420"/>
      <c r="G27" s="420"/>
      <c r="H27" s="421"/>
      <c r="I27" s="422" t="s">
        <v>336</v>
      </c>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3"/>
      <c r="BE27" s="423"/>
      <c r="BF27" s="423"/>
      <c r="BG27" s="423"/>
      <c r="BH27" s="423"/>
      <c r="BI27" s="423"/>
      <c r="BJ27" s="423"/>
      <c r="BK27" s="423"/>
      <c r="BL27" s="423"/>
      <c r="BM27" s="423"/>
      <c r="BN27" s="423"/>
      <c r="BO27" s="423"/>
      <c r="BP27" s="423"/>
      <c r="BQ27" s="423"/>
      <c r="BR27" s="423"/>
      <c r="BS27" s="423"/>
      <c r="BT27" s="423"/>
      <c r="BU27" s="423"/>
      <c r="BV27" s="423"/>
      <c r="BW27" s="423"/>
      <c r="BX27" s="423"/>
      <c r="BY27" s="423"/>
      <c r="BZ27" s="423"/>
      <c r="CA27" s="423"/>
      <c r="CB27" s="423"/>
      <c r="CC27" s="423"/>
      <c r="CD27" s="423"/>
      <c r="CE27" s="423"/>
      <c r="CF27" s="423"/>
      <c r="CG27" s="423"/>
      <c r="CH27" s="423"/>
      <c r="CI27" s="423"/>
      <c r="CJ27" s="423"/>
      <c r="CK27" s="423"/>
      <c r="CL27" s="423"/>
      <c r="CM27" s="423"/>
      <c r="CN27" s="435" t="s">
        <v>412</v>
      </c>
      <c r="CO27" s="436"/>
      <c r="CP27" s="436"/>
      <c r="CQ27" s="436"/>
      <c r="CR27" s="436"/>
      <c r="CS27" s="436"/>
      <c r="CT27" s="436"/>
      <c r="CU27" s="437"/>
      <c r="CV27" s="237" t="s">
        <v>32</v>
      </c>
      <c r="CW27" s="237" t="s">
        <v>32</v>
      </c>
      <c r="CX27" s="239">
        <v>0</v>
      </c>
      <c r="CY27" s="238">
        <v>0</v>
      </c>
      <c r="CZ27" s="238">
        <v>0</v>
      </c>
      <c r="DA27" s="250">
        <v>0</v>
      </c>
    </row>
    <row r="28" spans="1:105" customFormat="1" ht="33" customHeight="1">
      <c r="A28" s="427" t="s">
        <v>413</v>
      </c>
      <c r="B28" s="428"/>
      <c r="C28" s="428"/>
      <c r="D28" s="428"/>
      <c r="E28" s="428"/>
      <c r="F28" s="428"/>
      <c r="G28" s="428"/>
      <c r="H28" s="429"/>
      <c r="I28" s="438" t="s">
        <v>352</v>
      </c>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9"/>
      <c r="BJ28" s="439"/>
      <c r="BK28" s="439"/>
      <c r="BL28" s="439"/>
      <c r="BM28" s="439"/>
      <c r="BN28" s="439"/>
      <c r="BO28" s="439"/>
      <c r="BP28" s="439"/>
      <c r="BQ28" s="439"/>
      <c r="BR28" s="439"/>
      <c r="BS28" s="439"/>
      <c r="BT28" s="439"/>
      <c r="BU28" s="439"/>
      <c r="BV28" s="439"/>
      <c r="BW28" s="439"/>
      <c r="BX28" s="439"/>
      <c r="BY28" s="439"/>
      <c r="BZ28" s="439"/>
      <c r="CA28" s="439"/>
      <c r="CB28" s="439"/>
      <c r="CC28" s="439"/>
      <c r="CD28" s="439"/>
      <c r="CE28" s="439"/>
      <c r="CF28" s="439"/>
      <c r="CG28" s="439"/>
      <c r="CH28" s="439"/>
      <c r="CI28" s="439"/>
      <c r="CJ28" s="439"/>
      <c r="CK28" s="439"/>
      <c r="CL28" s="439"/>
      <c r="CM28" s="439"/>
      <c r="CN28" s="440" t="s">
        <v>270</v>
      </c>
      <c r="CO28" s="441"/>
      <c r="CP28" s="441"/>
      <c r="CQ28" s="441"/>
      <c r="CR28" s="441"/>
      <c r="CS28" s="441"/>
      <c r="CT28" s="441"/>
      <c r="CU28" s="442"/>
      <c r="CV28" s="235" t="s">
        <v>32</v>
      </c>
      <c r="CW28" s="235" t="s">
        <v>32</v>
      </c>
      <c r="CX28" s="240">
        <f>SUM(CX29:CX31)</f>
        <v>4790094</v>
      </c>
      <c r="CY28" s="236">
        <f>SUM(CY29:CY31)</f>
        <v>5059633.43</v>
      </c>
      <c r="CZ28" s="236">
        <f>SUM(CZ29:CZ31)</f>
        <v>5065160.8499999996</v>
      </c>
      <c r="DA28" s="249">
        <f>SUM(DA29:DA31)</f>
        <v>0</v>
      </c>
    </row>
    <row r="29" spans="1:105" customFormat="1" ht="45" customHeight="1">
      <c r="A29" s="419" t="s">
        <v>414</v>
      </c>
      <c r="B29" s="420"/>
      <c r="C29" s="420"/>
      <c r="D29" s="420"/>
      <c r="E29" s="420"/>
      <c r="F29" s="420"/>
      <c r="G29" s="420"/>
      <c r="H29" s="421"/>
      <c r="I29" s="422" t="s">
        <v>448</v>
      </c>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423"/>
      <c r="BA29" s="423"/>
      <c r="BB29" s="423"/>
      <c r="BC29" s="423"/>
      <c r="BD29" s="423"/>
      <c r="BE29" s="423"/>
      <c r="BF29" s="423"/>
      <c r="BG29" s="423"/>
      <c r="BH29" s="423"/>
      <c r="BI29" s="423"/>
      <c r="BJ29" s="423"/>
      <c r="BK29" s="423"/>
      <c r="BL29" s="423"/>
      <c r="BM29" s="423"/>
      <c r="BN29" s="423"/>
      <c r="BO29" s="423"/>
      <c r="BP29" s="423"/>
      <c r="BQ29" s="423"/>
      <c r="BR29" s="423"/>
      <c r="BS29" s="423"/>
      <c r="BT29" s="423"/>
      <c r="BU29" s="423"/>
      <c r="BV29" s="423"/>
      <c r="BW29" s="423"/>
      <c r="BX29" s="423"/>
      <c r="BY29" s="423"/>
      <c r="BZ29" s="423"/>
      <c r="CA29" s="423"/>
      <c r="CB29" s="423"/>
      <c r="CC29" s="423"/>
      <c r="CD29" s="423"/>
      <c r="CE29" s="423"/>
      <c r="CF29" s="423"/>
      <c r="CG29" s="423"/>
      <c r="CH29" s="423"/>
      <c r="CI29" s="423"/>
      <c r="CJ29" s="423"/>
      <c r="CK29" s="423"/>
      <c r="CL29" s="423"/>
      <c r="CM29" s="423"/>
      <c r="CN29" s="435" t="s">
        <v>272</v>
      </c>
      <c r="CO29" s="436"/>
      <c r="CP29" s="436"/>
      <c r="CQ29" s="436"/>
      <c r="CR29" s="436"/>
      <c r="CS29" s="436"/>
      <c r="CT29" s="436"/>
      <c r="CU29" s="437"/>
      <c r="CV29" s="237" t="s">
        <v>32</v>
      </c>
      <c r="CW29" s="237" t="s">
        <v>32</v>
      </c>
      <c r="CX29" s="238">
        <v>0</v>
      </c>
      <c r="CY29" s="238">
        <v>0</v>
      </c>
      <c r="CZ29" s="238">
        <v>0</v>
      </c>
      <c r="DA29" s="250">
        <v>0</v>
      </c>
    </row>
    <row r="30" spans="1:105" s="114" customFormat="1" ht="15" customHeight="1">
      <c r="A30" s="419"/>
      <c r="B30" s="420"/>
      <c r="C30" s="420"/>
      <c r="D30" s="420"/>
      <c r="E30" s="420"/>
      <c r="F30" s="420"/>
      <c r="G30" s="420"/>
      <c r="H30" s="421"/>
      <c r="I30" s="422" t="s">
        <v>134</v>
      </c>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3"/>
      <c r="BP30" s="423"/>
      <c r="BQ30" s="423"/>
      <c r="BR30" s="423"/>
      <c r="BS30" s="423"/>
      <c r="BT30" s="423"/>
      <c r="BU30" s="423"/>
      <c r="BV30" s="423"/>
      <c r="BW30" s="423"/>
      <c r="BX30" s="423"/>
      <c r="BY30" s="423"/>
      <c r="BZ30" s="423"/>
      <c r="CA30" s="423"/>
      <c r="CB30" s="423"/>
      <c r="CC30" s="423"/>
      <c r="CD30" s="423"/>
      <c r="CE30" s="423"/>
      <c r="CF30" s="423"/>
      <c r="CG30" s="423"/>
      <c r="CH30" s="423"/>
      <c r="CI30" s="423"/>
      <c r="CJ30" s="423"/>
      <c r="CK30" s="423"/>
      <c r="CL30" s="423"/>
      <c r="CM30" s="423"/>
      <c r="CN30" s="424" t="s">
        <v>416</v>
      </c>
      <c r="CO30" s="425"/>
      <c r="CP30" s="425"/>
      <c r="CQ30" s="425"/>
      <c r="CR30" s="425"/>
      <c r="CS30" s="425"/>
      <c r="CT30" s="425"/>
      <c r="CU30" s="426"/>
      <c r="CV30" s="237"/>
      <c r="CW30" s="237"/>
      <c r="CX30" s="239">
        <v>0</v>
      </c>
      <c r="CY30" s="238">
        <v>0</v>
      </c>
      <c r="CZ30" s="238">
        <v>0</v>
      </c>
      <c r="DA30" s="250">
        <v>0</v>
      </c>
    </row>
    <row r="31" spans="1:105" customFormat="1" ht="40.5" customHeight="1">
      <c r="A31" s="419" t="s">
        <v>417</v>
      </c>
      <c r="B31" s="420"/>
      <c r="C31" s="420"/>
      <c r="D31" s="420"/>
      <c r="E31" s="420"/>
      <c r="F31" s="420"/>
      <c r="G31" s="420"/>
      <c r="H31" s="421"/>
      <c r="I31" s="422" t="s">
        <v>336</v>
      </c>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3"/>
      <c r="BR31" s="423"/>
      <c r="BS31" s="423"/>
      <c r="BT31" s="423"/>
      <c r="BU31" s="423"/>
      <c r="BV31" s="423"/>
      <c r="BW31" s="423"/>
      <c r="BX31" s="423"/>
      <c r="BY31" s="423"/>
      <c r="BZ31" s="423"/>
      <c r="CA31" s="423"/>
      <c r="CB31" s="423"/>
      <c r="CC31" s="423"/>
      <c r="CD31" s="423"/>
      <c r="CE31" s="423"/>
      <c r="CF31" s="423"/>
      <c r="CG31" s="423"/>
      <c r="CH31" s="423"/>
      <c r="CI31" s="423"/>
      <c r="CJ31" s="423"/>
      <c r="CK31" s="423"/>
      <c r="CL31" s="423"/>
      <c r="CM31" s="423"/>
      <c r="CN31" s="435" t="s">
        <v>274</v>
      </c>
      <c r="CO31" s="436"/>
      <c r="CP31" s="436"/>
      <c r="CQ31" s="436"/>
      <c r="CR31" s="436"/>
      <c r="CS31" s="436"/>
      <c r="CT31" s="436"/>
      <c r="CU31" s="437"/>
      <c r="CV31" s="237" t="s">
        <v>32</v>
      </c>
      <c r="CW31" s="237" t="s">
        <v>32</v>
      </c>
      <c r="CX31" s="239">
        <v>4790094</v>
      </c>
      <c r="CY31" s="238">
        <v>5059633.43</v>
      </c>
      <c r="CZ31" s="238">
        <v>5065160.8499999996</v>
      </c>
      <c r="DA31" s="250">
        <v>0</v>
      </c>
    </row>
    <row r="32" spans="1:105" customFormat="1" ht="80.25" customHeight="1">
      <c r="A32" s="474">
        <v>2</v>
      </c>
      <c r="B32" s="474"/>
      <c r="C32" s="474"/>
      <c r="D32" s="474"/>
      <c r="E32" s="474"/>
      <c r="F32" s="474"/>
      <c r="G32" s="474"/>
      <c r="H32" s="474"/>
      <c r="I32" s="475" t="s">
        <v>275</v>
      </c>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6"/>
      <c r="AW32" s="476"/>
      <c r="AX32" s="476"/>
      <c r="AY32" s="476"/>
      <c r="AZ32" s="476"/>
      <c r="BA32" s="476"/>
      <c r="BB32" s="476"/>
      <c r="BC32" s="476"/>
      <c r="BD32" s="476"/>
      <c r="BE32" s="476"/>
      <c r="BF32" s="476"/>
      <c r="BG32" s="476"/>
      <c r="BH32" s="476"/>
      <c r="BI32" s="476"/>
      <c r="BJ32" s="476"/>
      <c r="BK32" s="476"/>
      <c r="BL32" s="476"/>
      <c r="BM32" s="476"/>
      <c r="BN32" s="476"/>
      <c r="BO32" s="476"/>
      <c r="BP32" s="476"/>
      <c r="BQ32" s="476"/>
      <c r="BR32" s="476"/>
      <c r="BS32" s="476"/>
      <c r="BT32" s="476"/>
      <c r="BU32" s="476"/>
      <c r="BV32" s="476"/>
      <c r="BW32" s="476"/>
      <c r="BX32" s="476"/>
      <c r="BY32" s="476"/>
      <c r="BZ32" s="476"/>
      <c r="CA32" s="476"/>
      <c r="CB32" s="476"/>
      <c r="CC32" s="476"/>
      <c r="CD32" s="476"/>
      <c r="CE32" s="476"/>
      <c r="CF32" s="476"/>
      <c r="CG32" s="476"/>
      <c r="CH32" s="476"/>
      <c r="CI32" s="476"/>
      <c r="CJ32" s="476"/>
      <c r="CK32" s="476"/>
      <c r="CL32" s="476"/>
      <c r="CM32" s="476"/>
      <c r="CN32" s="477" t="s">
        <v>276</v>
      </c>
      <c r="CO32" s="478"/>
      <c r="CP32" s="478"/>
      <c r="CQ32" s="478"/>
      <c r="CR32" s="478"/>
      <c r="CS32" s="478"/>
      <c r="CT32" s="478"/>
      <c r="CU32" s="479"/>
      <c r="CV32" s="241" t="s">
        <v>277</v>
      </c>
      <c r="CW32" s="241" t="s">
        <v>32</v>
      </c>
      <c r="CX32" s="242">
        <v>0</v>
      </c>
      <c r="CY32" s="242">
        <v>0</v>
      </c>
      <c r="CZ32" s="242">
        <v>0</v>
      </c>
      <c r="DA32" s="251">
        <v>0</v>
      </c>
    </row>
    <row r="33" spans="1:105" customFormat="1" ht="33.75" customHeight="1">
      <c r="A33" s="419" t="s">
        <v>278</v>
      </c>
      <c r="B33" s="420"/>
      <c r="C33" s="420"/>
      <c r="D33" s="420"/>
      <c r="E33" s="420"/>
      <c r="F33" s="420"/>
      <c r="G33" s="420"/>
      <c r="H33" s="421"/>
      <c r="I33" s="480" t="s">
        <v>279</v>
      </c>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c r="BE33" s="481"/>
      <c r="BF33" s="481"/>
      <c r="BG33" s="481"/>
      <c r="BH33" s="481"/>
      <c r="BI33" s="481"/>
      <c r="BJ33" s="481"/>
      <c r="BK33" s="481"/>
      <c r="BL33" s="481"/>
      <c r="BM33" s="481"/>
      <c r="BN33" s="481"/>
      <c r="BO33" s="481"/>
      <c r="BP33" s="481"/>
      <c r="BQ33" s="481"/>
      <c r="BR33" s="481"/>
      <c r="BS33" s="481"/>
      <c r="BT33" s="481"/>
      <c r="BU33" s="481"/>
      <c r="BV33" s="481"/>
      <c r="BW33" s="481"/>
      <c r="BX33" s="481"/>
      <c r="BY33" s="481"/>
      <c r="BZ33" s="481"/>
      <c r="CA33" s="481"/>
      <c r="CB33" s="481"/>
      <c r="CC33" s="481"/>
      <c r="CD33" s="481"/>
      <c r="CE33" s="481"/>
      <c r="CF33" s="481"/>
      <c r="CG33" s="481"/>
      <c r="CH33" s="481"/>
      <c r="CI33" s="481"/>
      <c r="CJ33" s="481"/>
      <c r="CK33" s="481"/>
      <c r="CL33" s="481"/>
      <c r="CM33" s="481"/>
      <c r="CN33" s="435" t="s">
        <v>280</v>
      </c>
      <c r="CO33" s="436"/>
      <c r="CP33" s="436"/>
      <c r="CQ33" s="436"/>
      <c r="CR33" s="436"/>
      <c r="CS33" s="436"/>
      <c r="CT33" s="436"/>
      <c r="CU33" s="437"/>
      <c r="CV33" s="237" t="s">
        <v>282</v>
      </c>
      <c r="CW33" s="237" t="s">
        <v>32</v>
      </c>
      <c r="CX33" s="238">
        <v>0</v>
      </c>
      <c r="CY33" s="238">
        <v>0</v>
      </c>
      <c r="CZ33" s="238">
        <v>0</v>
      </c>
      <c r="DA33" s="250">
        <v>0</v>
      </c>
    </row>
    <row r="34" spans="1:105" customFormat="1" ht="33.75" customHeight="1">
      <c r="A34" s="419" t="s">
        <v>281</v>
      </c>
      <c r="B34" s="420"/>
      <c r="C34" s="420"/>
      <c r="D34" s="420"/>
      <c r="E34" s="420"/>
      <c r="F34" s="420"/>
      <c r="G34" s="420"/>
      <c r="H34" s="421"/>
      <c r="I34" s="480" t="s">
        <v>279</v>
      </c>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1"/>
      <c r="AW34" s="481"/>
      <c r="AX34" s="481"/>
      <c r="AY34" s="481"/>
      <c r="AZ34" s="481"/>
      <c r="BA34" s="481"/>
      <c r="BB34" s="481"/>
      <c r="BC34" s="481"/>
      <c r="BD34" s="481"/>
      <c r="BE34" s="481"/>
      <c r="BF34" s="481"/>
      <c r="BG34" s="481"/>
      <c r="BH34" s="481"/>
      <c r="BI34" s="481"/>
      <c r="BJ34" s="481"/>
      <c r="BK34" s="481"/>
      <c r="BL34" s="481"/>
      <c r="BM34" s="481"/>
      <c r="BN34" s="481"/>
      <c r="BO34" s="481"/>
      <c r="BP34" s="481"/>
      <c r="BQ34" s="481"/>
      <c r="BR34" s="481"/>
      <c r="BS34" s="481"/>
      <c r="BT34" s="481"/>
      <c r="BU34" s="481"/>
      <c r="BV34" s="481"/>
      <c r="BW34" s="481"/>
      <c r="BX34" s="481"/>
      <c r="BY34" s="481"/>
      <c r="BZ34" s="481"/>
      <c r="CA34" s="481"/>
      <c r="CB34" s="481"/>
      <c r="CC34" s="481"/>
      <c r="CD34" s="481"/>
      <c r="CE34" s="481"/>
      <c r="CF34" s="481"/>
      <c r="CG34" s="481"/>
      <c r="CH34" s="481"/>
      <c r="CI34" s="481"/>
      <c r="CJ34" s="481"/>
      <c r="CK34" s="481"/>
      <c r="CL34" s="481"/>
      <c r="CM34" s="481"/>
      <c r="CN34" s="435" t="s">
        <v>280</v>
      </c>
      <c r="CO34" s="436"/>
      <c r="CP34" s="436"/>
      <c r="CQ34" s="436"/>
      <c r="CR34" s="436"/>
      <c r="CS34" s="436"/>
      <c r="CT34" s="436"/>
      <c r="CU34" s="437"/>
      <c r="CV34" s="237" t="s">
        <v>284</v>
      </c>
      <c r="CW34" s="237" t="s">
        <v>32</v>
      </c>
      <c r="CX34" s="238">
        <v>0</v>
      </c>
      <c r="CY34" s="238">
        <v>0</v>
      </c>
      <c r="CZ34" s="238">
        <v>0</v>
      </c>
      <c r="DA34" s="250">
        <v>0</v>
      </c>
    </row>
    <row r="35" spans="1:105" customFormat="1" ht="33.75" customHeight="1">
      <c r="A35" s="419" t="s">
        <v>283</v>
      </c>
      <c r="B35" s="420"/>
      <c r="C35" s="420"/>
      <c r="D35" s="420"/>
      <c r="E35" s="420"/>
      <c r="F35" s="420"/>
      <c r="G35" s="420"/>
      <c r="H35" s="421"/>
      <c r="I35" s="480" t="s">
        <v>279</v>
      </c>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L35" s="481"/>
      <c r="AM35" s="481"/>
      <c r="AN35" s="481"/>
      <c r="AO35" s="481"/>
      <c r="AP35" s="481"/>
      <c r="AQ35" s="481"/>
      <c r="AR35" s="481"/>
      <c r="AS35" s="481"/>
      <c r="AT35" s="481"/>
      <c r="AU35" s="481"/>
      <c r="AV35" s="481"/>
      <c r="AW35" s="481"/>
      <c r="AX35" s="481"/>
      <c r="AY35" s="481"/>
      <c r="AZ35" s="481"/>
      <c r="BA35" s="481"/>
      <c r="BB35" s="481"/>
      <c r="BC35" s="481"/>
      <c r="BD35" s="481"/>
      <c r="BE35" s="481"/>
      <c r="BF35" s="481"/>
      <c r="BG35" s="481"/>
      <c r="BH35" s="481"/>
      <c r="BI35" s="481"/>
      <c r="BJ35" s="481"/>
      <c r="BK35" s="481"/>
      <c r="BL35" s="481"/>
      <c r="BM35" s="481"/>
      <c r="BN35" s="481"/>
      <c r="BO35" s="481"/>
      <c r="BP35" s="481"/>
      <c r="BQ35" s="481"/>
      <c r="BR35" s="481"/>
      <c r="BS35" s="481"/>
      <c r="BT35" s="481"/>
      <c r="BU35" s="481"/>
      <c r="BV35" s="481"/>
      <c r="BW35" s="481"/>
      <c r="BX35" s="481"/>
      <c r="BY35" s="481"/>
      <c r="BZ35" s="481"/>
      <c r="CA35" s="481"/>
      <c r="CB35" s="481"/>
      <c r="CC35" s="481"/>
      <c r="CD35" s="481"/>
      <c r="CE35" s="481"/>
      <c r="CF35" s="481"/>
      <c r="CG35" s="481"/>
      <c r="CH35" s="481"/>
      <c r="CI35" s="481"/>
      <c r="CJ35" s="481"/>
      <c r="CK35" s="481"/>
      <c r="CL35" s="481"/>
      <c r="CM35" s="481"/>
      <c r="CN35" s="435" t="s">
        <v>280</v>
      </c>
      <c r="CO35" s="436"/>
      <c r="CP35" s="436"/>
      <c r="CQ35" s="436"/>
      <c r="CR35" s="436"/>
      <c r="CS35" s="436"/>
      <c r="CT35" s="436"/>
      <c r="CU35" s="437"/>
      <c r="CV35" s="237" t="s">
        <v>425</v>
      </c>
      <c r="CW35" s="237" t="s">
        <v>32</v>
      </c>
      <c r="CX35" s="238">
        <v>0</v>
      </c>
      <c r="CY35" s="238">
        <v>0</v>
      </c>
      <c r="CZ35" s="238">
        <v>0</v>
      </c>
      <c r="DA35" s="250">
        <v>0</v>
      </c>
    </row>
    <row r="36" spans="1:105" ht="90" customHeight="1">
      <c r="A36" s="474">
        <v>3</v>
      </c>
      <c r="B36" s="474"/>
      <c r="C36" s="474"/>
      <c r="D36" s="474"/>
      <c r="E36" s="474"/>
      <c r="F36" s="474"/>
      <c r="G36" s="474"/>
      <c r="H36" s="474"/>
      <c r="I36" s="475" t="s">
        <v>285</v>
      </c>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476"/>
      <c r="BB36" s="476"/>
      <c r="BC36" s="476"/>
      <c r="BD36" s="476"/>
      <c r="BE36" s="476"/>
      <c r="BF36" s="476"/>
      <c r="BG36" s="476"/>
      <c r="BH36" s="476"/>
      <c r="BI36" s="476"/>
      <c r="BJ36" s="476"/>
      <c r="BK36" s="476"/>
      <c r="BL36" s="476"/>
      <c r="BM36" s="476"/>
      <c r="BN36" s="476"/>
      <c r="BO36" s="476"/>
      <c r="BP36" s="476"/>
      <c r="BQ36" s="476"/>
      <c r="BR36" s="476"/>
      <c r="BS36" s="476"/>
      <c r="BT36" s="476"/>
      <c r="BU36" s="476"/>
      <c r="BV36" s="476"/>
      <c r="BW36" s="476"/>
      <c r="BX36" s="476"/>
      <c r="BY36" s="476"/>
      <c r="BZ36" s="476"/>
      <c r="CA36" s="476"/>
      <c r="CB36" s="476"/>
      <c r="CC36" s="476"/>
      <c r="CD36" s="476"/>
      <c r="CE36" s="476"/>
      <c r="CF36" s="476"/>
      <c r="CG36" s="476"/>
      <c r="CH36" s="476"/>
      <c r="CI36" s="476"/>
      <c r="CJ36" s="476"/>
      <c r="CK36" s="476"/>
      <c r="CL36" s="476"/>
      <c r="CM36" s="476"/>
      <c r="CN36" s="477" t="s">
        <v>286</v>
      </c>
      <c r="CO36" s="478"/>
      <c r="CP36" s="478"/>
      <c r="CQ36" s="478"/>
      <c r="CR36" s="478"/>
      <c r="CS36" s="478"/>
      <c r="CT36" s="478"/>
      <c r="CU36" s="479"/>
      <c r="CV36" s="241" t="s">
        <v>277</v>
      </c>
      <c r="CW36" s="241" t="s">
        <v>32</v>
      </c>
      <c r="CX36" s="242">
        <f>CX37</f>
        <v>24319448</v>
      </c>
      <c r="CY36" s="242">
        <f>CY38</f>
        <v>22908114.390000001</v>
      </c>
      <c r="CZ36" s="242">
        <f>CZ39</f>
        <v>15133385.050000001</v>
      </c>
      <c r="DA36" s="251">
        <v>0</v>
      </c>
    </row>
    <row r="37" spans="1:105" ht="30.75" customHeight="1">
      <c r="A37" s="482" t="s">
        <v>287</v>
      </c>
      <c r="B37" s="482"/>
      <c r="C37" s="482"/>
      <c r="D37" s="482"/>
      <c r="E37" s="482"/>
      <c r="F37" s="482"/>
      <c r="G37" s="482"/>
      <c r="H37" s="482"/>
      <c r="I37" s="483" t="s">
        <v>279</v>
      </c>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c r="AM37" s="484"/>
      <c r="AN37" s="484"/>
      <c r="AO37" s="484"/>
      <c r="AP37" s="484"/>
      <c r="AQ37" s="484"/>
      <c r="AR37" s="484"/>
      <c r="AS37" s="484"/>
      <c r="AT37" s="484"/>
      <c r="AU37" s="484"/>
      <c r="AV37" s="484"/>
      <c r="AW37" s="484"/>
      <c r="AX37" s="484"/>
      <c r="AY37" s="484"/>
      <c r="AZ37" s="484"/>
      <c r="BA37" s="484"/>
      <c r="BB37" s="484"/>
      <c r="BC37" s="484"/>
      <c r="BD37" s="484"/>
      <c r="BE37" s="484"/>
      <c r="BF37" s="484"/>
      <c r="BG37" s="484"/>
      <c r="BH37" s="484"/>
      <c r="BI37" s="484"/>
      <c r="BJ37" s="484"/>
      <c r="BK37" s="484"/>
      <c r="BL37" s="484"/>
      <c r="BM37" s="484"/>
      <c r="BN37" s="484"/>
      <c r="BO37" s="484"/>
      <c r="BP37" s="484"/>
      <c r="BQ37" s="484"/>
      <c r="BR37" s="484"/>
      <c r="BS37" s="484"/>
      <c r="BT37" s="484"/>
      <c r="BU37" s="484"/>
      <c r="BV37" s="484"/>
      <c r="BW37" s="484"/>
      <c r="BX37" s="484"/>
      <c r="BY37" s="484"/>
      <c r="BZ37" s="484"/>
      <c r="CA37" s="484"/>
      <c r="CB37" s="484"/>
      <c r="CC37" s="484"/>
      <c r="CD37" s="484"/>
      <c r="CE37" s="484"/>
      <c r="CF37" s="484"/>
      <c r="CG37" s="484"/>
      <c r="CH37" s="484"/>
      <c r="CI37" s="484"/>
      <c r="CJ37" s="484"/>
      <c r="CK37" s="484"/>
      <c r="CL37" s="484"/>
      <c r="CM37" s="484"/>
      <c r="CN37" s="485" t="s">
        <v>288</v>
      </c>
      <c r="CO37" s="486"/>
      <c r="CP37" s="486"/>
      <c r="CQ37" s="486"/>
      <c r="CR37" s="486"/>
      <c r="CS37" s="486"/>
      <c r="CT37" s="486"/>
      <c r="CU37" s="487"/>
      <c r="CV37" s="243" t="s">
        <v>284</v>
      </c>
      <c r="CW37" s="243" t="s">
        <v>32</v>
      </c>
      <c r="CX37" s="244">
        <v>24319448</v>
      </c>
      <c r="CY37" s="244">
        <v>0</v>
      </c>
      <c r="CZ37" s="244">
        <v>0</v>
      </c>
      <c r="DA37" s="252">
        <v>0</v>
      </c>
    </row>
    <row r="38" spans="1:105" ht="30.75" customHeight="1">
      <c r="A38" s="482" t="s">
        <v>289</v>
      </c>
      <c r="B38" s="482"/>
      <c r="C38" s="482"/>
      <c r="D38" s="482"/>
      <c r="E38" s="482"/>
      <c r="F38" s="482"/>
      <c r="G38" s="482"/>
      <c r="H38" s="482"/>
      <c r="I38" s="483" t="s">
        <v>279</v>
      </c>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484"/>
      <c r="AI38" s="484"/>
      <c r="AJ38" s="484"/>
      <c r="AK38" s="484"/>
      <c r="AL38" s="484"/>
      <c r="AM38" s="484"/>
      <c r="AN38" s="484"/>
      <c r="AO38" s="484"/>
      <c r="AP38" s="484"/>
      <c r="AQ38" s="484"/>
      <c r="AR38" s="484"/>
      <c r="AS38" s="484"/>
      <c r="AT38" s="484"/>
      <c r="AU38" s="484"/>
      <c r="AV38" s="484"/>
      <c r="AW38" s="484"/>
      <c r="AX38" s="484"/>
      <c r="AY38" s="484"/>
      <c r="AZ38" s="484"/>
      <c r="BA38" s="484"/>
      <c r="BB38" s="484"/>
      <c r="BC38" s="484"/>
      <c r="BD38" s="484"/>
      <c r="BE38" s="484"/>
      <c r="BF38" s="484"/>
      <c r="BG38" s="484"/>
      <c r="BH38" s="484"/>
      <c r="BI38" s="484"/>
      <c r="BJ38" s="484"/>
      <c r="BK38" s="484"/>
      <c r="BL38" s="484"/>
      <c r="BM38" s="484"/>
      <c r="BN38" s="484"/>
      <c r="BO38" s="484"/>
      <c r="BP38" s="484"/>
      <c r="BQ38" s="484"/>
      <c r="BR38" s="484"/>
      <c r="BS38" s="484"/>
      <c r="BT38" s="484"/>
      <c r="BU38" s="484"/>
      <c r="BV38" s="484"/>
      <c r="BW38" s="484"/>
      <c r="BX38" s="484"/>
      <c r="BY38" s="484"/>
      <c r="BZ38" s="484"/>
      <c r="CA38" s="484"/>
      <c r="CB38" s="484"/>
      <c r="CC38" s="484"/>
      <c r="CD38" s="484"/>
      <c r="CE38" s="484"/>
      <c r="CF38" s="484"/>
      <c r="CG38" s="484"/>
      <c r="CH38" s="484"/>
      <c r="CI38" s="484"/>
      <c r="CJ38" s="484"/>
      <c r="CK38" s="484"/>
      <c r="CL38" s="484"/>
      <c r="CM38" s="484"/>
      <c r="CN38" s="485" t="s">
        <v>288</v>
      </c>
      <c r="CO38" s="486"/>
      <c r="CP38" s="486"/>
      <c r="CQ38" s="486"/>
      <c r="CR38" s="486"/>
      <c r="CS38" s="486"/>
      <c r="CT38" s="486"/>
      <c r="CU38" s="487"/>
      <c r="CV38" s="243" t="s">
        <v>425</v>
      </c>
      <c r="CW38" s="243" t="s">
        <v>32</v>
      </c>
      <c r="CX38" s="244">
        <v>0</v>
      </c>
      <c r="CY38" s="244">
        <v>22908114.390000001</v>
      </c>
      <c r="CZ38" s="244">
        <v>0</v>
      </c>
      <c r="DA38" s="252">
        <v>0</v>
      </c>
    </row>
    <row r="39" spans="1:105" ht="30.75" customHeight="1">
      <c r="A39" s="482" t="s">
        <v>290</v>
      </c>
      <c r="B39" s="482"/>
      <c r="C39" s="482"/>
      <c r="D39" s="482"/>
      <c r="E39" s="482"/>
      <c r="F39" s="482"/>
      <c r="G39" s="482"/>
      <c r="H39" s="482"/>
      <c r="I39" s="483" t="s">
        <v>279</v>
      </c>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4"/>
      <c r="BE39" s="484"/>
      <c r="BF39" s="484"/>
      <c r="BG39" s="484"/>
      <c r="BH39" s="484"/>
      <c r="BI39" s="484"/>
      <c r="BJ39" s="484"/>
      <c r="BK39" s="484"/>
      <c r="BL39" s="484"/>
      <c r="BM39" s="484"/>
      <c r="BN39" s="484"/>
      <c r="BO39" s="484"/>
      <c r="BP39" s="484"/>
      <c r="BQ39" s="484"/>
      <c r="BR39" s="484"/>
      <c r="BS39" s="484"/>
      <c r="BT39" s="484"/>
      <c r="BU39" s="484"/>
      <c r="BV39" s="484"/>
      <c r="BW39" s="484"/>
      <c r="BX39" s="484"/>
      <c r="BY39" s="484"/>
      <c r="BZ39" s="484"/>
      <c r="CA39" s="484"/>
      <c r="CB39" s="484"/>
      <c r="CC39" s="484"/>
      <c r="CD39" s="484"/>
      <c r="CE39" s="484"/>
      <c r="CF39" s="484"/>
      <c r="CG39" s="484"/>
      <c r="CH39" s="484"/>
      <c r="CI39" s="484"/>
      <c r="CJ39" s="484"/>
      <c r="CK39" s="484"/>
      <c r="CL39" s="484"/>
      <c r="CM39" s="484"/>
      <c r="CN39" s="485" t="s">
        <v>288</v>
      </c>
      <c r="CO39" s="486"/>
      <c r="CP39" s="486"/>
      <c r="CQ39" s="486"/>
      <c r="CR39" s="486"/>
      <c r="CS39" s="486"/>
      <c r="CT39" s="486"/>
      <c r="CU39" s="487"/>
      <c r="CV39" s="243" t="s">
        <v>475</v>
      </c>
      <c r="CW39" s="243" t="s">
        <v>32</v>
      </c>
      <c r="CX39" s="244">
        <v>0</v>
      </c>
      <c r="CY39" s="244">
        <v>0</v>
      </c>
      <c r="CZ39" s="244">
        <v>15133385.050000001</v>
      </c>
      <c r="DA39" s="252">
        <v>0</v>
      </c>
    </row>
    <row r="40" spans="1:105" ht="39.75" hidden="1" customHeight="1">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3"/>
      <c r="CA40" s="213"/>
      <c r="CB40" s="213"/>
      <c r="CC40" s="213"/>
      <c r="CD40" s="213"/>
      <c r="CE40" s="213"/>
      <c r="CF40" s="213"/>
      <c r="CG40" s="213"/>
      <c r="CH40" s="213"/>
      <c r="CI40" s="213"/>
      <c r="CJ40" s="213"/>
      <c r="CK40" s="213"/>
      <c r="CL40" s="213"/>
      <c r="CM40" s="213"/>
      <c r="CN40" s="213"/>
      <c r="CO40" s="213"/>
      <c r="CP40" s="213"/>
      <c r="CQ40" s="213"/>
      <c r="CR40" s="213"/>
      <c r="CS40" s="213"/>
      <c r="CT40" s="213"/>
      <c r="CU40" s="213"/>
      <c r="CV40" s="213"/>
      <c r="CW40" s="213"/>
      <c r="CX40" s="213"/>
      <c r="CY40" s="213"/>
      <c r="CZ40" s="213"/>
      <c r="DA40" s="213"/>
    </row>
    <row r="41" spans="1:105" s="119" customFormat="1" ht="15.75" hidden="1">
      <c r="D41" s="182"/>
      <c r="E41" s="183"/>
      <c r="F41" s="183"/>
      <c r="G41" s="183"/>
      <c r="H41" s="183"/>
      <c r="I41" s="184"/>
      <c r="J41" s="183"/>
      <c r="K41" s="183"/>
      <c r="L41" s="183"/>
      <c r="M41" s="183"/>
      <c r="N41" s="183"/>
      <c r="O41" s="183"/>
    </row>
    <row r="42" spans="1:105" s="119" customFormat="1" ht="15.75" hidden="1">
      <c r="D42" s="161"/>
      <c r="I42" s="214"/>
      <c r="AQ42" s="488"/>
      <c r="AR42" s="488"/>
      <c r="AS42" s="488"/>
      <c r="AT42" s="488"/>
      <c r="AU42" s="488"/>
      <c r="AV42" s="488"/>
      <c r="AW42" s="488"/>
      <c r="AX42" s="488"/>
      <c r="AY42" s="488"/>
      <c r="AZ42" s="488"/>
      <c r="BA42" s="488"/>
      <c r="BB42" s="488"/>
      <c r="BC42" s="488"/>
      <c r="BD42" s="488"/>
      <c r="BE42" s="488"/>
      <c r="BF42" s="488"/>
      <c r="BG42" s="488"/>
      <c r="BH42" s="488"/>
      <c r="BK42" s="488"/>
      <c r="BL42" s="488"/>
      <c r="BM42" s="488"/>
      <c r="BN42" s="488"/>
      <c r="BO42" s="488"/>
      <c r="BP42" s="488"/>
      <c r="BQ42" s="488"/>
      <c r="BR42" s="488"/>
      <c r="BS42" s="488"/>
      <c r="BT42" s="488"/>
      <c r="BU42" s="488"/>
      <c r="BV42" s="488"/>
      <c r="BY42" s="488"/>
      <c r="BZ42" s="488"/>
      <c r="CA42" s="488"/>
      <c r="CB42" s="488"/>
      <c r="CC42" s="488"/>
      <c r="CD42" s="488"/>
      <c r="CE42" s="488"/>
      <c r="CF42" s="488"/>
      <c r="CG42" s="488"/>
      <c r="CH42" s="488"/>
      <c r="CI42" s="488"/>
      <c r="CJ42" s="488"/>
      <c r="CK42" s="488"/>
      <c r="CL42" s="488"/>
      <c r="CM42" s="488"/>
      <c r="CN42" s="488"/>
      <c r="CO42" s="488"/>
      <c r="CP42" s="488"/>
      <c r="CQ42" s="488"/>
      <c r="CR42" s="488"/>
    </row>
    <row r="43" spans="1:105" s="185" customFormat="1" ht="19.5" hidden="1" customHeight="1">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489"/>
      <c r="AR43" s="489"/>
      <c r="AS43" s="489"/>
      <c r="AT43" s="489"/>
      <c r="AU43" s="489"/>
      <c r="AV43" s="489"/>
      <c r="AW43" s="489"/>
      <c r="AX43" s="489"/>
      <c r="AY43" s="489"/>
      <c r="AZ43" s="489"/>
      <c r="BA43" s="489"/>
      <c r="BB43" s="489"/>
      <c r="BC43" s="489"/>
      <c r="BD43" s="489"/>
      <c r="BE43" s="489"/>
      <c r="BF43" s="489"/>
      <c r="BG43" s="489"/>
      <c r="BH43" s="489"/>
      <c r="BI43" s="183"/>
      <c r="BJ43" s="183"/>
      <c r="BK43" s="489"/>
      <c r="BL43" s="489"/>
      <c r="BM43" s="489"/>
      <c r="BN43" s="489"/>
      <c r="BO43" s="489"/>
      <c r="BP43" s="489"/>
      <c r="BQ43" s="489"/>
      <c r="BR43" s="489"/>
      <c r="BS43" s="489"/>
      <c r="BT43" s="489"/>
      <c r="BU43" s="489"/>
      <c r="BV43" s="489"/>
      <c r="BW43" s="183"/>
      <c r="BX43" s="183"/>
      <c r="BY43" s="489"/>
      <c r="BZ43" s="489"/>
      <c r="CA43" s="489"/>
      <c r="CB43" s="489"/>
      <c r="CC43" s="489"/>
      <c r="CD43" s="489"/>
      <c r="CE43" s="489"/>
      <c r="CF43" s="489"/>
      <c r="CG43" s="489"/>
      <c r="CH43" s="489"/>
      <c r="CI43" s="489"/>
      <c r="CJ43" s="489"/>
      <c r="CK43" s="489"/>
      <c r="CL43" s="489"/>
      <c r="CM43" s="489"/>
      <c r="CN43" s="489"/>
      <c r="CO43" s="489"/>
      <c r="CP43" s="489"/>
      <c r="CQ43" s="489"/>
      <c r="CR43" s="489"/>
      <c r="CS43" s="183"/>
      <c r="CT43" s="183"/>
      <c r="CU43" s="183"/>
      <c r="CV43" s="183"/>
      <c r="CW43" s="183"/>
      <c r="CX43" s="183"/>
      <c r="CY43" s="183"/>
      <c r="CZ43" s="183"/>
      <c r="DA43" s="183"/>
    </row>
    <row r="44" spans="1:105" s="186" customFormat="1" ht="3" customHeight="1">
      <c r="A44" s="215"/>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6"/>
      <c r="AR44" s="216"/>
      <c r="AS44" s="216"/>
      <c r="AT44" s="216"/>
      <c r="AU44" s="216"/>
      <c r="AV44" s="216"/>
      <c r="AW44" s="216"/>
      <c r="AX44" s="216"/>
      <c r="AY44" s="216"/>
      <c r="AZ44" s="216"/>
      <c r="BA44" s="216"/>
      <c r="BB44" s="216"/>
      <c r="BC44" s="216"/>
      <c r="BD44" s="216"/>
      <c r="BE44" s="216"/>
      <c r="BF44" s="216"/>
      <c r="BG44" s="216"/>
      <c r="BH44" s="216"/>
      <c r="BI44" s="215"/>
      <c r="BJ44" s="215"/>
      <c r="BK44" s="216"/>
      <c r="BL44" s="216"/>
      <c r="BM44" s="216"/>
      <c r="BN44" s="216"/>
      <c r="BO44" s="216"/>
      <c r="BP44" s="216"/>
      <c r="BQ44" s="216"/>
      <c r="BR44" s="216"/>
      <c r="BS44" s="216"/>
      <c r="BT44" s="216"/>
      <c r="BU44" s="216"/>
      <c r="BV44" s="216"/>
      <c r="BW44" s="215"/>
      <c r="BX44" s="215"/>
      <c r="BY44" s="216"/>
      <c r="BZ44" s="216"/>
      <c r="CA44" s="216"/>
      <c r="CB44" s="216"/>
      <c r="CC44" s="216"/>
      <c r="CD44" s="216"/>
      <c r="CE44" s="216"/>
      <c r="CF44" s="216"/>
      <c r="CG44" s="216"/>
      <c r="CH44" s="216"/>
      <c r="CI44" s="216"/>
      <c r="CJ44" s="216"/>
      <c r="CK44" s="216"/>
      <c r="CL44" s="216"/>
      <c r="CM44" s="216"/>
      <c r="CN44" s="216"/>
      <c r="CO44" s="216"/>
      <c r="CP44" s="216"/>
      <c r="CQ44" s="216"/>
      <c r="CR44" s="216"/>
      <c r="CS44" s="215"/>
      <c r="CT44" s="215"/>
      <c r="CU44" s="215"/>
      <c r="CV44" s="215"/>
      <c r="CW44" s="215"/>
      <c r="CX44" s="215"/>
      <c r="CY44" s="215"/>
      <c r="CZ44" s="215"/>
      <c r="DA44" s="215"/>
    </row>
    <row r="45" spans="1:105" ht="54.75" customHeight="1">
      <c r="A45" s="213"/>
      <c r="B45" s="213"/>
      <c r="C45" s="213"/>
      <c r="D45" s="161"/>
      <c r="E45" s="213"/>
      <c r="F45" s="217" t="s">
        <v>291</v>
      </c>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490" t="s">
        <v>467</v>
      </c>
      <c r="AN45" s="491"/>
      <c r="AO45" s="491"/>
      <c r="AP45" s="491"/>
      <c r="AQ45" s="491"/>
      <c r="AR45" s="491"/>
      <c r="AS45" s="491"/>
      <c r="AT45" s="491"/>
      <c r="AU45" s="491"/>
      <c r="AV45" s="491"/>
      <c r="AW45" s="491"/>
      <c r="AX45" s="491"/>
      <c r="AY45" s="491"/>
      <c r="AZ45" s="491"/>
      <c r="BA45" s="491"/>
      <c r="BB45" s="491"/>
      <c r="BC45" s="491"/>
      <c r="BD45" s="491"/>
      <c r="BE45" s="213"/>
      <c r="BF45" s="213"/>
      <c r="BG45" s="491" t="s">
        <v>466</v>
      </c>
      <c r="BH45" s="491"/>
      <c r="BI45" s="491"/>
      <c r="BJ45" s="491"/>
      <c r="BK45" s="491"/>
      <c r="BL45" s="491"/>
      <c r="BM45" s="491"/>
      <c r="BN45" s="491"/>
      <c r="BO45" s="491"/>
      <c r="BP45" s="491"/>
      <c r="BQ45" s="491"/>
      <c r="BR45" s="491"/>
      <c r="BS45" s="491"/>
      <c r="BT45" s="491"/>
      <c r="BU45" s="491"/>
      <c r="BV45" s="491"/>
      <c r="BW45" s="491"/>
      <c r="BX45" s="491"/>
      <c r="BY45" s="213"/>
      <c r="BZ45" s="213"/>
      <c r="CA45" s="411" t="s">
        <v>426</v>
      </c>
      <c r="CB45" s="411"/>
      <c r="CC45" s="411"/>
      <c r="CD45" s="411"/>
      <c r="CE45" s="411"/>
      <c r="CF45" s="411"/>
      <c r="CG45" s="411"/>
      <c r="CH45" s="411"/>
      <c r="CI45" s="411"/>
      <c r="CJ45" s="411"/>
      <c r="CK45" s="411"/>
      <c r="CL45" s="411"/>
      <c r="CM45" s="411"/>
      <c r="CN45" s="411"/>
      <c r="CO45" s="411"/>
      <c r="CP45" s="411"/>
      <c r="CQ45" s="411"/>
      <c r="CR45" s="411"/>
      <c r="CS45" s="213"/>
      <c r="CT45" s="213"/>
      <c r="CU45" s="213"/>
      <c r="CV45" s="213"/>
      <c r="CW45" s="213"/>
      <c r="CX45" s="213"/>
      <c r="CY45" s="213"/>
      <c r="CZ45" s="213"/>
      <c r="DA45" s="213"/>
    </row>
    <row r="46" spans="1:105" ht="21.75" customHeight="1">
      <c r="A46" s="213"/>
      <c r="B46" s="213"/>
      <c r="C46" s="213"/>
      <c r="D46" s="161"/>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492" t="s">
        <v>294</v>
      </c>
      <c r="AN46" s="492"/>
      <c r="AO46" s="492"/>
      <c r="AP46" s="492"/>
      <c r="AQ46" s="492"/>
      <c r="AR46" s="492"/>
      <c r="AS46" s="492"/>
      <c r="AT46" s="492"/>
      <c r="AU46" s="492"/>
      <c r="AV46" s="492"/>
      <c r="AW46" s="492"/>
      <c r="AX46" s="492"/>
      <c r="AY46" s="492"/>
      <c r="AZ46" s="492"/>
      <c r="BA46" s="492"/>
      <c r="BB46" s="492"/>
      <c r="BC46" s="492"/>
      <c r="BD46" s="492"/>
      <c r="BE46" s="213"/>
      <c r="BF46" s="213"/>
      <c r="BG46" s="492" t="s">
        <v>295</v>
      </c>
      <c r="BH46" s="492"/>
      <c r="BI46" s="492"/>
      <c r="BJ46" s="492"/>
      <c r="BK46" s="492"/>
      <c r="BL46" s="492"/>
      <c r="BM46" s="492"/>
      <c r="BN46" s="492"/>
      <c r="BO46" s="492"/>
      <c r="BP46" s="492"/>
      <c r="BQ46" s="492"/>
      <c r="BR46" s="492"/>
      <c r="BS46" s="492"/>
      <c r="BT46" s="492"/>
      <c r="BU46" s="492"/>
      <c r="BV46" s="492"/>
      <c r="BW46" s="492"/>
      <c r="BX46" s="492"/>
      <c r="BY46" s="213"/>
      <c r="BZ46" s="213"/>
      <c r="CA46" s="492" t="s">
        <v>296</v>
      </c>
      <c r="CB46" s="492"/>
      <c r="CC46" s="492"/>
      <c r="CD46" s="492"/>
      <c r="CE46" s="492"/>
      <c r="CF46" s="492"/>
      <c r="CG46" s="492"/>
      <c r="CH46" s="492"/>
      <c r="CI46" s="492"/>
      <c r="CJ46" s="492"/>
      <c r="CK46" s="492"/>
      <c r="CL46" s="492"/>
      <c r="CM46" s="492"/>
      <c r="CN46" s="492"/>
      <c r="CO46" s="492"/>
      <c r="CP46" s="492"/>
      <c r="CQ46" s="492"/>
      <c r="CR46" s="492"/>
      <c r="CS46" s="213"/>
      <c r="CT46" s="213"/>
      <c r="CU46" s="213"/>
      <c r="CV46" s="213"/>
      <c r="CW46" s="213"/>
      <c r="CX46" s="213"/>
      <c r="CY46" s="213"/>
      <c r="CZ46" s="213"/>
      <c r="DA46" s="213"/>
    </row>
    <row r="47" spans="1:105" s="186" customFormat="1" ht="3" customHeight="1">
      <c r="A47" s="21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6"/>
      <c r="AN47" s="216"/>
      <c r="AO47" s="216"/>
      <c r="AP47" s="216"/>
      <c r="AQ47" s="216"/>
      <c r="AR47" s="216"/>
      <c r="AS47" s="216"/>
      <c r="AT47" s="216"/>
      <c r="AU47" s="216"/>
      <c r="AV47" s="216"/>
      <c r="AW47" s="216"/>
      <c r="AX47" s="216"/>
      <c r="AY47" s="216"/>
      <c r="AZ47" s="216"/>
      <c r="BA47" s="216"/>
      <c r="BB47" s="216"/>
      <c r="BC47" s="216"/>
      <c r="BD47" s="216"/>
      <c r="BE47" s="215"/>
      <c r="BF47" s="215"/>
      <c r="BG47" s="216"/>
      <c r="BH47" s="216"/>
      <c r="BI47" s="216"/>
      <c r="BJ47" s="216"/>
      <c r="BK47" s="216"/>
      <c r="BL47" s="216"/>
      <c r="BM47" s="216"/>
      <c r="BN47" s="216"/>
      <c r="BO47" s="216"/>
      <c r="BP47" s="216"/>
      <c r="BQ47" s="216"/>
      <c r="BR47" s="216"/>
      <c r="BS47" s="216"/>
      <c r="BT47" s="216"/>
      <c r="BU47" s="216"/>
      <c r="BV47" s="216"/>
      <c r="BW47" s="216"/>
      <c r="BX47" s="216"/>
      <c r="BY47" s="215"/>
      <c r="BZ47" s="215"/>
      <c r="CA47" s="216"/>
      <c r="CB47" s="216"/>
      <c r="CC47" s="216"/>
      <c r="CD47" s="216"/>
      <c r="CE47" s="216"/>
      <c r="CF47" s="216"/>
      <c r="CG47" s="216"/>
      <c r="CH47" s="216"/>
      <c r="CI47" s="216"/>
      <c r="CJ47" s="216"/>
      <c r="CK47" s="216"/>
      <c r="CL47" s="216"/>
      <c r="CM47" s="216"/>
      <c r="CN47" s="216"/>
      <c r="CO47" s="216"/>
      <c r="CP47" s="216"/>
      <c r="CQ47" s="216"/>
      <c r="CR47" s="216"/>
      <c r="CS47" s="215"/>
      <c r="CT47" s="215"/>
      <c r="CU47" s="215"/>
      <c r="CV47" s="215"/>
      <c r="CW47" s="215"/>
      <c r="CX47" s="215"/>
      <c r="CY47" s="215"/>
      <c r="CZ47" s="215"/>
      <c r="DA47" s="215"/>
    </row>
    <row r="48" spans="1:105" s="186" customFormat="1" ht="13.15" customHeight="1">
      <c r="A48" s="215"/>
      <c r="B48" s="215"/>
      <c r="C48" s="215"/>
      <c r="D48" s="215"/>
      <c r="E48" s="215"/>
      <c r="F48" s="215" t="s">
        <v>456</v>
      </c>
      <c r="G48" s="215"/>
      <c r="H48" s="215"/>
      <c r="I48" s="500" t="s">
        <v>297</v>
      </c>
      <c r="J48" s="500"/>
      <c r="K48" s="501"/>
      <c r="L48" s="501"/>
      <c r="M48" s="501"/>
      <c r="N48" s="502" t="s">
        <v>297</v>
      </c>
      <c r="O48" s="502"/>
      <c r="P48" s="215"/>
      <c r="Q48" s="503"/>
      <c r="R48" s="503"/>
      <c r="S48" s="503"/>
      <c r="T48" s="503"/>
      <c r="U48" s="503"/>
      <c r="V48" s="503"/>
      <c r="W48" s="503"/>
      <c r="X48" s="503"/>
      <c r="Y48" s="503"/>
      <c r="Z48" s="503"/>
      <c r="AA48" s="503"/>
      <c r="AB48" s="503"/>
      <c r="AC48" s="503"/>
      <c r="AD48" s="503"/>
      <c r="AE48" s="503"/>
      <c r="AF48" s="218"/>
      <c r="AG48" s="504">
        <v>2022</v>
      </c>
      <c r="AH48" s="505"/>
      <c r="AI48" s="505"/>
      <c r="AJ48" s="505"/>
      <c r="AK48" s="505"/>
      <c r="AL48" s="219" t="s">
        <v>300</v>
      </c>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5"/>
      <c r="BR48" s="215"/>
      <c r="BS48" s="215"/>
      <c r="BT48" s="215"/>
      <c r="BU48" s="215"/>
      <c r="BV48" s="215"/>
      <c r="BW48" s="215"/>
      <c r="BX48" s="215"/>
      <c r="BY48" s="215"/>
      <c r="BZ48" s="215"/>
      <c r="CA48" s="215"/>
      <c r="CB48" s="215"/>
      <c r="CC48" s="215"/>
      <c r="CD48" s="215"/>
      <c r="CE48" s="215"/>
      <c r="CF48" s="215"/>
      <c r="CG48" s="215"/>
      <c r="CH48" s="215"/>
      <c r="CI48" s="215"/>
      <c r="CJ48" s="215"/>
      <c r="CK48" s="215"/>
      <c r="CL48" s="215"/>
      <c r="CM48" s="215"/>
      <c r="CN48" s="215"/>
      <c r="CO48" s="215"/>
      <c r="CP48" s="215"/>
      <c r="CQ48" s="215"/>
      <c r="CR48" s="215"/>
      <c r="CS48" s="215"/>
      <c r="CT48" s="215"/>
      <c r="CU48" s="215"/>
      <c r="CV48" s="215"/>
      <c r="CW48" s="215"/>
      <c r="CX48" s="215"/>
      <c r="CY48" s="215"/>
      <c r="CZ48" s="215"/>
      <c r="DA48" s="215"/>
    </row>
    <row r="49" spans="1:105" s="186" customFormat="1" ht="42" customHeight="1">
      <c r="A49" s="215"/>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5"/>
      <c r="BR49" s="215"/>
      <c r="BS49" s="215"/>
      <c r="BT49" s="215"/>
      <c r="BU49" s="21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c r="CR49" s="215"/>
      <c r="CS49" s="215"/>
      <c r="CT49" s="215"/>
      <c r="CU49" s="215"/>
      <c r="CV49" s="215"/>
      <c r="CW49" s="215"/>
      <c r="CX49" s="215"/>
      <c r="CY49" s="215"/>
      <c r="CZ49" s="215"/>
      <c r="DA49" s="215"/>
    </row>
    <row r="50" spans="1:105" s="186" customFormat="1" ht="3" customHeight="1">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c r="CB50" s="220"/>
      <c r="CC50" s="220"/>
      <c r="CD50" s="220"/>
      <c r="CE50" s="220"/>
      <c r="CF50" s="220"/>
      <c r="CG50" s="220"/>
      <c r="CH50" s="220"/>
      <c r="CI50" s="220"/>
      <c r="CJ50" s="220"/>
      <c r="CK50" s="220"/>
      <c r="CL50" s="220"/>
      <c r="CM50" s="221"/>
      <c r="CN50" s="215"/>
      <c r="CO50" s="215"/>
      <c r="CP50" s="215"/>
      <c r="CQ50" s="215"/>
      <c r="CR50" s="215"/>
      <c r="CS50" s="215"/>
      <c r="CT50" s="215"/>
      <c r="CU50" s="215"/>
      <c r="CV50" s="215"/>
      <c r="CW50" s="215"/>
      <c r="CX50" s="215"/>
      <c r="CY50" s="215"/>
      <c r="CZ50" s="215"/>
      <c r="DA50" s="215"/>
    </row>
    <row r="51" spans="1:105" s="186" customFormat="1" ht="15.75">
      <c r="A51" s="222" t="s">
        <v>301</v>
      </c>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5"/>
      <c r="BR51" s="215"/>
      <c r="BS51" s="215"/>
      <c r="BT51" s="215"/>
      <c r="BU51" s="215"/>
      <c r="BV51" s="215"/>
      <c r="BW51" s="215"/>
      <c r="BX51" s="215"/>
      <c r="BY51" s="215"/>
      <c r="BZ51" s="215"/>
      <c r="CA51" s="215"/>
      <c r="CB51" s="215"/>
      <c r="CC51" s="215"/>
      <c r="CD51" s="215"/>
      <c r="CE51" s="215"/>
      <c r="CF51" s="215"/>
      <c r="CG51" s="215"/>
      <c r="CH51" s="215"/>
      <c r="CI51" s="215"/>
      <c r="CJ51" s="215"/>
      <c r="CK51" s="215"/>
      <c r="CL51" s="215"/>
      <c r="CM51" s="223"/>
      <c r="CN51" s="215"/>
      <c r="CO51" s="215"/>
      <c r="CP51" s="215"/>
      <c r="CQ51" s="215"/>
      <c r="CR51" s="215"/>
      <c r="CS51" s="215"/>
      <c r="CT51" s="215"/>
      <c r="CU51" s="215"/>
      <c r="CV51" s="215"/>
      <c r="CW51" s="215"/>
      <c r="CX51" s="215"/>
      <c r="CY51" s="215"/>
      <c r="CZ51" s="215"/>
      <c r="DA51" s="215"/>
    </row>
    <row r="52" spans="1:105" ht="37.5" customHeight="1">
      <c r="A52" s="506" t="s">
        <v>468</v>
      </c>
      <c r="B52" s="507"/>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c r="AT52" s="507"/>
      <c r="AU52" s="507"/>
      <c r="AV52" s="507"/>
      <c r="AW52" s="507"/>
      <c r="AX52" s="507"/>
      <c r="AY52" s="507"/>
      <c r="AZ52" s="507"/>
      <c r="BA52" s="507"/>
      <c r="BB52" s="507"/>
      <c r="BC52" s="507"/>
      <c r="BD52" s="507"/>
      <c r="BE52" s="507"/>
      <c r="BF52" s="507"/>
      <c r="BG52" s="507"/>
      <c r="BH52" s="507"/>
      <c r="BI52" s="507"/>
      <c r="BJ52" s="507"/>
      <c r="BK52" s="507"/>
      <c r="BL52" s="507"/>
      <c r="BM52" s="507"/>
      <c r="BN52" s="507"/>
      <c r="BO52" s="507"/>
      <c r="BP52" s="507"/>
      <c r="BQ52" s="507"/>
      <c r="BR52" s="507"/>
      <c r="BS52" s="507"/>
      <c r="BT52" s="507"/>
      <c r="BU52" s="507"/>
      <c r="BV52" s="507"/>
      <c r="BW52" s="507"/>
      <c r="BX52" s="507"/>
      <c r="BY52" s="507"/>
      <c r="BZ52" s="507"/>
      <c r="CA52" s="507"/>
      <c r="CB52" s="507"/>
      <c r="CC52" s="507"/>
      <c r="CD52" s="507"/>
      <c r="CE52" s="507"/>
      <c r="CF52" s="507"/>
      <c r="CG52" s="507"/>
      <c r="CH52" s="507"/>
      <c r="CI52" s="507"/>
      <c r="CJ52" s="507"/>
      <c r="CK52" s="507"/>
      <c r="CL52" s="507"/>
      <c r="CM52" s="508"/>
      <c r="CN52" s="213"/>
      <c r="CO52" s="213"/>
      <c r="CP52" s="213"/>
      <c r="CQ52" s="213"/>
      <c r="CR52" s="213"/>
      <c r="CS52" s="213"/>
      <c r="CT52" s="213"/>
      <c r="CU52" s="213"/>
      <c r="CV52" s="213"/>
      <c r="CW52" s="213"/>
      <c r="CX52" s="213"/>
      <c r="CY52" s="213"/>
      <c r="CZ52" s="213"/>
      <c r="DA52" s="213"/>
    </row>
    <row r="53" spans="1:105" s="112" customFormat="1" ht="15.75">
      <c r="A53" s="493" t="s">
        <v>457</v>
      </c>
      <c r="B53" s="492"/>
      <c r="C53" s="492"/>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c r="AX53" s="492"/>
      <c r="AY53" s="492"/>
      <c r="AZ53" s="492"/>
      <c r="BA53" s="492"/>
      <c r="BB53" s="492"/>
      <c r="BC53" s="492"/>
      <c r="BD53" s="492"/>
      <c r="BE53" s="492"/>
      <c r="BF53" s="492"/>
      <c r="BG53" s="492"/>
      <c r="BH53" s="492"/>
      <c r="BI53" s="492"/>
      <c r="BJ53" s="492"/>
      <c r="BK53" s="492"/>
      <c r="BL53" s="492"/>
      <c r="BM53" s="492"/>
      <c r="BN53" s="492"/>
      <c r="BO53" s="492"/>
      <c r="BP53" s="492"/>
      <c r="BQ53" s="492"/>
      <c r="BR53" s="492"/>
      <c r="BS53" s="492"/>
      <c r="BT53" s="492"/>
      <c r="BU53" s="492"/>
      <c r="BV53" s="492"/>
      <c r="BW53" s="492"/>
      <c r="BX53" s="492"/>
      <c r="BY53" s="492"/>
      <c r="BZ53" s="492"/>
      <c r="CA53" s="492"/>
      <c r="CB53" s="492"/>
      <c r="CC53" s="492"/>
      <c r="CD53" s="492"/>
      <c r="CE53" s="492"/>
      <c r="CF53" s="492"/>
      <c r="CG53" s="492"/>
      <c r="CH53" s="492"/>
      <c r="CI53" s="492"/>
      <c r="CJ53" s="492"/>
      <c r="CK53" s="492"/>
      <c r="CL53" s="492"/>
      <c r="CM53" s="494"/>
      <c r="CN53" s="213"/>
      <c r="CO53" s="213"/>
      <c r="CP53" s="213"/>
      <c r="CQ53" s="213"/>
      <c r="CR53" s="213"/>
      <c r="CS53" s="213"/>
      <c r="CT53" s="213"/>
      <c r="CU53" s="213"/>
      <c r="CV53" s="213"/>
      <c r="CW53" s="213"/>
      <c r="CX53" s="213"/>
      <c r="CY53" s="213"/>
      <c r="CZ53" s="213"/>
      <c r="DA53" s="213"/>
    </row>
    <row r="54" spans="1:105" ht="6" customHeight="1">
      <c r="A54" s="224"/>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5"/>
      <c r="BS54" s="225"/>
      <c r="BT54" s="225"/>
      <c r="BU54" s="225"/>
      <c r="BV54" s="225"/>
      <c r="BW54" s="225"/>
      <c r="BX54" s="225"/>
      <c r="BY54" s="225"/>
      <c r="BZ54" s="225"/>
      <c r="CA54" s="225"/>
      <c r="CB54" s="225"/>
      <c r="CC54" s="225"/>
      <c r="CD54" s="225"/>
      <c r="CE54" s="225"/>
      <c r="CF54" s="225"/>
      <c r="CG54" s="225"/>
      <c r="CH54" s="225"/>
      <c r="CI54" s="225"/>
      <c r="CJ54" s="225"/>
      <c r="CK54" s="225"/>
      <c r="CL54" s="225"/>
      <c r="CM54" s="226"/>
      <c r="CN54" s="213"/>
      <c r="CO54" s="213"/>
      <c r="CP54" s="213"/>
      <c r="CQ54" s="213"/>
      <c r="CR54" s="213"/>
      <c r="CS54" s="213"/>
      <c r="CT54" s="213"/>
      <c r="CU54" s="213"/>
      <c r="CV54" s="213"/>
      <c r="CW54" s="213"/>
      <c r="CX54" s="213"/>
      <c r="CY54" s="213"/>
      <c r="CZ54" s="213"/>
      <c r="DA54" s="213"/>
    </row>
    <row r="55" spans="1:105" ht="15.75">
      <c r="A55" s="509"/>
      <c r="B55" s="491"/>
      <c r="C55" s="491"/>
      <c r="D55" s="491"/>
      <c r="E55" s="491"/>
      <c r="F55" s="491"/>
      <c r="G55" s="491"/>
      <c r="H55" s="491"/>
      <c r="I55" s="491"/>
      <c r="J55" s="491"/>
      <c r="K55" s="491"/>
      <c r="L55" s="491"/>
      <c r="M55" s="491"/>
      <c r="N55" s="491"/>
      <c r="O55" s="491"/>
      <c r="P55" s="491"/>
      <c r="Q55" s="491"/>
      <c r="R55" s="491"/>
      <c r="S55" s="491"/>
      <c r="T55" s="491"/>
      <c r="U55" s="491"/>
      <c r="V55" s="491"/>
      <c r="W55" s="491"/>
      <c r="X55" s="491"/>
      <c r="Y55" s="491"/>
      <c r="Z55" s="213"/>
      <c r="AA55" s="213"/>
      <c r="AB55" s="213"/>
      <c r="AC55" s="213"/>
      <c r="AD55" s="213"/>
      <c r="AE55" s="213"/>
      <c r="AF55" s="213"/>
      <c r="AG55" s="213"/>
      <c r="AH55" s="510" t="s">
        <v>469</v>
      </c>
      <c r="AI55" s="510"/>
      <c r="AJ55" s="510"/>
      <c r="AK55" s="510"/>
      <c r="AL55" s="510"/>
      <c r="AM55" s="510"/>
      <c r="AN55" s="510"/>
      <c r="AO55" s="510"/>
      <c r="AP55" s="510"/>
      <c r="AQ55" s="510"/>
      <c r="AR55" s="510"/>
      <c r="AS55" s="510"/>
      <c r="AT55" s="510"/>
      <c r="AU55" s="510"/>
      <c r="AV55" s="510"/>
      <c r="AW55" s="510"/>
      <c r="AX55" s="510"/>
      <c r="AY55" s="510"/>
      <c r="AZ55" s="510"/>
      <c r="BA55" s="510"/>
      <c r="BB55" s="510"/>
      <c r="BC55" s="510"/>
      <c r="BD55" s="510"/>
      <c r="BE55" s="510"/>
      <c r="BF55" s="510"/>
      <c r="BG55" s="510"/>
      <c r="BH55" s="510"/>
      <c r="BI55" s="510"/>
      <c r="BJ55" s="510"/>
      <c r="BK55" s="510"/>
      <c r="BL55" s="510"/>
      <c r="BM55" s="510"/>
      <c r="BN55" s="510"/>
      <c r="BO55" s="510"/>
      <c r="BP55" s="510"/>
      <c r="BQ55" s="510"/>
      <c r="BR55" s="510"/>
      <c r="BS55" s="510"/>
      <c r="BT55" s="510"/>
      <c r="BU55" s="510"/>
      <c r="BV55" s="510"/>
      <c r="BW55" s="510"/>
      <c r="BX55" s="510"/>
      <c r="BY55" s="510"/>
      <c r="BZ55" s="510"/>
      <c r="CA55" s="510"/>
      <c r="CB55" s="510"/>
      <c r="CC55" s="510"/>
      <c r="CD55" s="510"/>
      <c r="CE55" s="510"/>
      <c r="CF55" s="510"/>
      <c r="CG55" s="510"/>
      <c r="CH55" s="510"/>
      <c r="CI55" s="510"/>
      <c r="CJ55" s="510"/>
      <c r="CK55" s="510"/>
      <c r="CL55" s="510"/>
      <c r="CM55" s="511"/>
      <c r="CN55" s="213"/>
      <c r="CO55" s="213"/>
      <c r="CP55" s="213"/>
      <c r="CQ55" s="213"/>
      <c r="CR55" s="213"/>
      <c r="CS55" s="213"/>
      <c r="CT55" s="213"/>
      <c r="CU55" s="213"/>
      <c r="CV55" s="213"/>
      <c r="CW55" s="213"/>
      <c r="CX55" s="213"/>
      <c r="CY55" s="213"/>
      <c r="CZ55" s="213"/>
      <c r="DA55" s="213"/>
    </row>
    <row r="56" spans="1:105" s="112" customFormat="1" ht="15.75">
      <c r="A56" s="493" t="s">
        <v>305</v>
      </c>
      <c r="B56" s="492"/>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213"/>
      <c r="AA56" s="213"/>
      <c r="AB56" s="213"/>
      <c r="AC56" s="213"/>
      <c r="AD56" s="213"/>
      <c r="AE56" s="213"/>
      <c r="AF56" s="213"/>
      <c r="AG56" s="213"/>
      <c r="AH56" s="492" t="s">
        <v>199</v>
      </c>
      <c r="AI56" s="492"/>
      <c r="AJ56" s="492"/>
      <c r="AK56" s="492"/>
      <c r="AL56" s="492"/>
      <c r="AM56" s="492"/>
      <c r="AN56" s="492"/>
      <c r="AO56" s="492"/>
      <c r="AP56" s="492"/>
      <c r="AQ56" s="492"/>
      <c r="AR56" s="492"/>
      <c r="AS56" s="492"/>
      <c r="AT56" s="492"/>
      <c r="AU56" s="492"/>
      <c r="AV56" s="492"/>
      <c r="AW56" s="492"/>
      <c r="AX56" s="492"/>
      <c r="AY56" s="492"/>
      <c r="AZ56" s="492"/>
      <c r="BA56" s="492"/>
      <c r="BB56" s="492"/>
      <c r="BC56" s="492"/>
      <c r="BD56" s="492"/>
      <c r="BE56" s="492"/>
      <c r="BF56" s="492"/>
      <c r="BG56" s="492"/>
      <c r="BH56" s="492"/>
      <c r="BI56" s="492"/>
      <c r="BJ56" s="492"/>
      <c r="BK56" s="492"/>
      <c r="BL56" s="492"/>
      <c r="BM56" s="492"/>
      <c r="BN56" s="492"/>
      <c r="BO56" s="492"/>
      <c r="BP56" s="492"/>
      <c r="BQ56" s="492"/>
      <c r="BR56" s="492"/>
      <c r="BS56" s="492"/>
      <c r="BT56" s="492"/>
      <c r="BU56" s="492"/>
      <c r="BV56" s="492"/>
      <c r="BW56" s="492"/>
      <c r="BX56" s="492"/>
      <c r="BY56" s="492"/>
      <c r="BZ56" s="492"/>
      <c r="CA56" s="492"/>
      <c r="CB56" s="492"/>
      <c r="CC56" s="492"/>
      <c r="CD56" s="492"/>
      <c r="CE56" s="492"/>
      <c r="CF56" s="492"/>
      <c r="CG56" s="492"/>
      <c r="CH56" s="492"/>
      <c r="CI56" s="492"/>
      <c r="CJ56" s="492"/>
      <c r="CK56" s="492"/>
      <c r="CL56" s="492"/>
      <c r="CM56" s="494"/>
      <c r="CN56" s="213"/>
      <c r="CO56" s="213"/>
      <c r="CP56" s="213"/>
      <c r="CQ56" s="213"/>
      <c r="CR56" s="213"/>
      <c r="CS56" s="213"/>
      <c r="CT56" s="213"/>
      <c r="CU56" s="213"/>
      <c r="CV56" s="213"/>
      <c r="CW56" s="213"/>
      <c r="CX56" s="213"/>
      <c r="CY56" s="213"/>
      <c r="CZ56" s="213"/>
      <c r="DA56" s="213"/>
    </row>
    <row r="57" spans="1:105" ht="10.15" customHeight="1">
      <c r="A57" s="227"/>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c r="CB57" s="213"/>
      <c r="CC57" s="213"/>
      <c r="CD57" s="213"/>
      <c r="CE57" s="213"/>
      <c r="CF57" s="213"/>
      <c r="CG57" s="213"/>
      <c r="CH57" s="213"/>
      <c r="CI57" s="213"/>
      <c r="CJ57" s="213"/>
      <c r="CK57" s="213"/>
      <c r="CL57" s="213"/>
      <c r="CM57" s="228"/>
      <c r="CN57" s="213"/>
      <c r="CO57" s="213"/>
      <c r="CP57" s="213"/>
      <c r="CQ57" s="213"/>
      <c r="CR57" s="213"/>
      <c r="CS57" s="213"/>
      <c r="CT57" s="213"/>
      <c r="CU57" s="213"/>
      <c r="CV57" s="213"/>
      <c r="CW57" s="213"/>
      <c r="CX57" s="213"/>
      <c r="CY57" s="213"/>
      <c r="CZ57" s="213"/>
      <c r="DA57" s="213"/>
    </row>
    <row r="58" spans="1:105" s="112" customFormat="1" ht="15.75">
      <c r="A58" s="495" t="s">
        <v>297</v>
      </c>
      <c r="B58" s="496"/>
      <c r="C58" s="412"/>
      <c r="D58" s="412"/>
      <c r="E58" s="412"/>
      <c r="F58" s="497" t="s">
        <v>297</v>
      </c>
      <c r="G58" s="497"/>
      <c r="H58" s="213"/>
      <c r="I58" s="412"/>
      <c r="J58" s="412"/>
      <c r="K58" s="412"/>
      <c r="L58" s="412"/>
      <c r="M58" s="412"/>
      <c r="N58" s="412"/>
      <c r="O58" s="412"/>
      <c r="P58" s="412"/>
      <c r="Q58" s="412"/>
      <c r="R58" s="412"/>
      <c r="S58" s="412"/>
      <c r="T58" s="412"/>
      <c r="U58" s="412"/>
      <c r="V58" s="412"/>
      <c r="W58" s="412"/>
      <c r="X58" s="498">
        <v>20</v>
      </c>
      <c r="Y58" s="498"/>
      <c r="Z58" s="498"/>
      <c r="AA58" s="499" t="s">
        <v>480</v>
      </c>
      <c r="AB58" s="499"/>
      <c r="AC58" s="499"/>
      <c r="AD58" s="245" t="s">
        <v>300</v>
      </c>
      <c r="AE58" s="28"/>
      <c r="AF58" s="28"/>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3"/>
      <c r="CL58" s="213"/>
      <c r="CM58" s="228"/>
      <c r="CN58" s="213"/>
      <c r="CO58" s="213"/>
      <c r="CP58" s="213"/>
      <c r="CQ58" s="213"/>
      <c r="CR58" s="213"/>
      <c r="CS58" s="213"/>
      <c r="CT58" s="213"/>
      <c r="CU58" s="213"/>
      <c r="CV58" s="213"/>
      <c r="CW58" s="213"/>
      <c r="CX58" s="213"/>
      <c r="CY58" s="213"/>
      <c r="CZ58" s="213"/>
      <c r="DA58" s="213"/>
    </row>
    <row r="59" spans="1:105" ht="3" customHeight="1">
      <c r="A59" s="86"/>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8"/>
    </row>
    <row r="74" spans="4:4" ht="79.5" customHeight="1"/>
    <row r="75" spans="4:4" ht="10.15" customHeight="1">
      <c r="D75" s="180"/>
    </row>
    <row r="76" spans="4:4" ht="10.15" customHeight="1">
      <c r="D76" s="160"/>
    </row>
    <row r="77" spans="4:4" s="176" customFormat="1" ht="10.15" hidden="1" customHeight="1"/>
    <row r="78" spans="4:4" s="176" customFormat="1" ht="10.15" hidden="1" customHeight="1"/>
    <row r="79" spans="4:4" s="176" customFormat="1" ht="10.15" hidden="1" customHeight="1"/>
    <row r="99" spans="4:5" ht="10.15" customHeight="1">
      <c r="D99" s="181" t="s">
        <v>465</v>
      </c>
      <c r="E99" s="180"/>
    </row>
    <row r="100" spans="4:5" s="176" customFormat="1" ht="10.15" hidden="1" customHeight="1"/>
    <row r="101" spans="4:5" s="176" customFormat="1" ht="10.15" hidden="1" customHeight="1"/>
    <row r="102" spans="4:5" s="176" customFormat="1" ht="10.15" hidden="1" customHeight="1"/>
    <row r="103" spans="4:5" s="176" customFormat="1" ht="10.15" hidden="1" customHeight="1"/>
    <row r="104" spans="4:5" s="176" customFormat="1" ht="10.15" hidden="1" customHeight="1"/>
    <row r="105" spans="4:5" s="176" customFormat="1" ht="10.15" hidden="1" customHeight="1"/>
    <row r="106" spans="4:5" s="176" customFormat="1" ht="10.15" hidden="1" customHeight="1"/>
    <row r="107" spans="4:5" s="176" customFormat="1" ht="10.15" hidden="1" customHeight="1"/>
    <row r="108" spans="4:5" s="176" customFormat="1" ht="10.15" hidden="1" customHeight="1"/>
  </sheetData>
  <mergeCells count="136">
    <mergeCell ref="AM46:BD46"/>
    <mergeCell ref="BG46:BX46"/>
    <mergeCell ref="CA46:CR46"/>
    <mergeCell ref="A56:Y56"/>
    <mergeCell ref="AH56:CM56"/>
    <mergeCell ref="A58:B58"/>
    <mergeCell ref="C58:E58"/>
    <mergeCell ref="F58:G58"/>
    <mergeCell ref="I58:W58"/>
    <mergeCell ref="X58:Z58"/>
    <mergeCell ref="AA58:AC58"/>
    <mergeCell ref="I48:J48"/>
    <mergeCell ref="K48:M48"/>
    <mergeCell ref="N48:O48"/>
    <mergeCell ref="Q48:AE48"/>
    <mergeCell ref="AG48:AK48"/>
    <mergeCell ref="A52:CM52"/>
    <mergeCell ref="A53:CM53"/>
    <mergeCell ref="A55:Y55"/>
    <mergeCell ref="AH55:CM55"/>
    <mergeCell ref="AQ42:BH42"/>
    <mergeCell ref="BK42:BV42"/>
    <mergeCell ref="BY42:CR42"/>
    <mergeCell ref="AQ43:BH43"/>
    <mergeCell ref="BK43:BV43"/>
    <mergeCell ref="BY43:CR43"/>
    <mergeCell ref="AM45:BD45"/>
    <mergeCell ref="BG45:BX45"/>
    <mergeCell ref="CA45:CR45"/>
    <mergeCell ref="A37:H37"/>
    <mergeCell ref="I37:CM37"/>
    <mergeCell ref="CN37:CU37"/>
    <mergeCell ref="A38:H38"/>
    <mergeCell ref="I38:CM38"/>
    <mergeCell ref="CN38:CU38"/>
    <mergeCell ref="A39:H39"/>
    <mergeCell ref="I39:CM39"/>
    <mergeCell ref="CN39:CU39"/>
    <mergeCell ref="A34:H34"/>
    <mergeCell ref="I34:CM34"/>
    <mergeCell ref="CN34:CU34"/>
    <mergeCell ref="A35:H35"/>
    <mergeCell ref="I35:CM35"/>
    <mergeCell ref="CN35:CU35"/>
    <mergeCell ref="A36:H36"/>
    <mergeCell ref="I36:CM36"/>
    <mergeCell ref="CN36:CU36"/>
    <mergeCell ref="A31:H31"/>
    <mergeCell ref="I31:CM31"/>
    <mergeCell ref="CN31:CU31"/>
    <mergeCell ref="A32:H32"/>
    <mergeCell ref="I32:CM32"/>
    <mergeCell ref="CN32:CU32"/>
    <mergeCell ref="A33:H33"/>
    <mergeCell ref="I33:CM33"/>
    <mergeCell ref="CN33:CU33"/>
    <mergeCell ref="A20:H20"/>
    <mergeCell ref="I20:CM20"/>
    <mergeCell ref="CN20:CU20"/>
    <mergeCell ref="A22:H22"/>
    <mergeCell ref="I22:CM22"/>
    <mergeCell ref="CN22:CU22"/>
    <mergeCell ref="A23:H23"/>
    <mergeCell ref="I23:CM23"/>
    <mergeCell ref="CN23:CU23"/>
    <mergeCell ref="A21:H21"/>
    <mergeCell ref="I21:CM21"/>
    <mergeCell ref="CN21:CU21"/>
    <mergeCell ref="A17:H17"/>
    <mergeCell ref="I17:CM17"/>
    <mergeCell ref="CN17:CU17"/>
    <mergeCell ref="A18:H18"/>
    <mergeCell ref="I18:CM18"/>
    <mergeCell ref="CN18:CU18"/>
    <mergeCell ref="A19:H19"/>
    <mergeCell ref="I19:CM19"/>
    <mergeCell ref="CN19:CU19"/>
    <mergeCell ref="A11:H11"/>
    <mergeCell ref="I11:CM11"/>
    <mergeCell ref="CN11:CU11"/>
    <mergeCell ref="A15:H15"/>
    <mergeCell ref="I15:CM15"/>
    <mergeCell ref="CN15:CU15"/>
    <mergeCell ref="A16:H16"/>
    <mergeCell ref="I16:CM16"/>
    <mergeCell ref="CN16:CU16"/>
    <mergeCell ref="A12:H12"/>
    <mergeCell ref="I12:CM12"/>
    <mergeCell ref="CN12:CU12"/>
    <mergeCell ref="A14:H14"/>
    <mergeCell ref="I14:CM14"/>
    <mergeCell ref="CN14:CU14"/>
    <mergeCell ref="A13:H13"/>
    <mergeCell ref="I13:CM13"/>
    <mergeCell ref="CN13:CU13"/>
    <mergeCell ref="A8:H8"/>
    <mergeCell ref="I8:CM8"/>
    <mergeCell ref="CN8:CU8"/>
    <mergeCell ref="A9:H9"/>
    <mergeCell ref="I9:CM9"/>
    <mergeCell ref="CN9:CU9"/>
    <mergeCell ref="A10:H10"/>
    <mergeCell ref="I10:CM10"/>
    <mergeCell ref="CN10:CU10"/>
    <mergeCell ref="B1:DA1"/>
    <mergeCell ref="A3:H5"/>
    <mergeCell ref="I3:CM5"/>
    <mergeCell ref="CN3:CU5"/>
    <mergeCell ref="CV3:CV5"/>
    <mergeCell ref="CW3:CW5"/>
    <mergeCell ref="CX3:DA3"/>
    <mergeCell ref="DA4:DA5"/>
    <mergeCell ref="A6:H6"/>
    <mergeCell ref="I6:CM6"/>
    <mergeCell ref="CN6:CU6"/>
    <mergeCell ref="A24:H24"/>
    <mergeCell ref="I24:CM24"/>
    <mergeCell ref="CN24:CU24"/>
    <mergeCell ref="A30:H30"/>
    <mergeCell ref="I30:CM30"/>
    <mergeCell ref="CN30:CU30"/>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s>
  <pageMargins left="0.78740157480314965" right="0.39370078740157483" top="0.78740157480314965" bottom="0.39370078740157483" header="0.31496062992125984" footer="0.31496062992125984"/>
  <pageSetup paperSize="9" scale="44" fitToHeight="2" orientation="portrait" horizontalDpi="4294967295" verticalDpi="4294967295" r:id="rId1"/>
  <rowBreaks count="1" manualBreakCount="1">
    <brk id="37" max="10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workbookViewId="0">
      <selection activeCell="A29" sqref="A29"/>
    </sheetView>
  </sheetViews>
  <sheetFormatPr defaultRowHeight="16.5" customHeight="1"/>
  <cols>
    <col min="1" max="1" width="67.140625" style="28" bestFit="1" customWidth="1"/>
    <col min="2" max="2" width="8.7109375" style="28" bestFit="1" customWidth="1"/>
    <col min="3" max="3" width="14.28515625" style="28" bestFit="1" customWidth="1"/>
    <col min="4" max="4" width="11" style="28" bestFit="1" customWidth="1"/>
    <col min="5" max="5" width="14.7109375" style="28" bestFit="1" customWidth="1"/>
    <col min="6" max="6" width="15.5703125" style="28" bestFit="1" customWidth="1"/>
    <col min="7" max="7" width="15.85546875" style="28" bestFit="1" customWidth="1"/>
    <col min="8" max="8" width="12.7109375" style="28" bestFit="1" customWidth="1"/>
    <col min="9" max="9" width="10.42578125" style="28" bestFit="1" customWidth="1"/>
    <col min="10" max="10" width="10" style="28" bestFit="1" customWidth="1"/>
    <col min="11" max="15" width="8" style="28" bestFit="1" customWidth="1"/>
    <col min="16" max="16" width="9.140625" style="28" bestFit="1"/>
    <col min="17" max="16384" width="9.140625" style="28"/>
  </cols>
  <sheetData>
    <row r="1" spans="1:8" ht="16.5" customHeight="1">
      <c r="A1" s="286" t="s">
        <v>9</v>
      </c>
      <c r="B1" s="286"/>
      <c r="C1" s="286"/>
      <c r="D1" s="286"/>
      <c r="E1" s="286"/>
      <c r="F1" s="286"/>
      <c r="G1" s="286"/>
      <c r="H1" s="286"/>
    </row>
    <row r="2" spans="1:8" ht="16.5" customHeight="1">
      <c r="A2" s="29"/>
      <c r="B2" s="29"/>
      <c r="C2" s="29"/>
      <c r="D2" s="29"/>
      <c r="E2" s="29"/>
      <c r="F2" s="29"/>
      <c r="G2" s="29"/>
      <c r="H2" s="29"/>
    </row>
    <row r="3" spans="1:8" ht="16.5" customHeight="1">
      <c r="A3" s="287" t="s">
        <v>10</v>
      </c>
      <c r="B3" s="288" t="s">
        <v>11</v>
      </c>
      <c r="C3" s="288" t="s">
        <v>12</v>
      </c>
      <c r="D3" s="288" t="s">
        <v>13</v>
      </c>
      <c r="E3" s="287" t="s">
        <v>14</v>
      </c>
      <c r="F3" s="287"/>
      <c r="G3" s="287"/>
      <c r="H3" s="287"/>
    </row>
    <row r="4" spans="1:8" ht="16.5" customHeight="1">
      <c r="A4" s="287"/>
      <c r="B4" s="288"/>
      <c r="C4" s="288"/>
      <c r="D4" s="288"/>
      <c r="E4" s="30" t="s">
        <v>15</v>
      </c>
      <c r="F4" s="30" t="s">
        <v>16</v>
      </c>
      <c r="G4" s="30" t="s">
        <v>17</v>
      </c>
      <c r="H4" s="288" t="s">
        <v>18</v>
      </c>
    </row>
    <row r="5" spans="1:8" ht="48.75" customHeight="1">
      <c r="A5" s="287"/>
      <c r="B5" s="288"/>
      <c r="C5" s="288"/>
      <c r="D5" s="288"/>
      <c r="E5" s="31" t="s">
        <v>19</v>
      </c>
      <c r="F5" s="31" t="s">
        <v>20</v>
      </c>
      <c r="G5" s="31" t="s">
        <v>21</v>
      </c>
      <c r="H5" s="288"/>
    </row>
    <row r="6" spans="1:8" ht="16.5" customHeight="1">
      <c r="A6" s="32" t="s">
        <v>22</v>
      </c>
      <c r="B6" s="32" t="s">
        <v>23</v>
      </c>
      <c r="C6" s="32" t="s">
        <v>24</v>
      </c>
      <c r="D6" s="32" t="s">
        <v>25</v>
      </c>
      <c r="E6" s="32" t="s">
        <v>26</v>
      </c>
      <c r="F6" s="32" t="s">
        <v>27</v>
      </c>
      <c r="G6" s="32" t="s">
        <v>28</v>
      </c>
      <c r="H6" s="32" t="s">
        <v>29</v>
      </c>
    </row>
    <row r="7" spans="1:8" ht="16.5" customHeight="1">
      <c r="A7" s="33" t="s">
        <v>30</v>
      </c>
      <c r="B7" s="34" t="s">
        <v>31</v>
      </c>
      <c r="C7" s="34" t="s">
        <v>32</v>
      </c>
      <c r="D7" s="34" t="s">
        <v>32</v>
      </c>
      <c r="E7" s="35">
        <v>1168536.1599999999</v>
      </c>
      <c r="F7" s="35">
        <v>0</v>
      </c>
      <c r="G7" s="35">
        <v>0</v>
      </c>
      <c r="H7" s="35"/>
    </row>
    <row r="8" spans="1:8" ht="16.5" customHeight="1">
      <c r="A8" s="33" t="s">
        <v>33</v>
      </c>
      <c r="B8" s="34" t="s">
        <v>34</v>
      </c>
      <c r="C8" s="34" t="s">
        <v>32</v>
      </c>
      <c r="D8" s="34" t="s">
        <v>32</v>
      </c>
      <c r="E8" s="35">
        <v>0</v>
      </c>
      <c r="F8" s="35">
        <v>0</v>
      </c>
      <c r="G8" s="35">
        <v>0</v>
      </c>
      <c r="H8" s="35"/>
    </row>
    <row r="9" spans="1:8" ht="16.5" customHeight="1">
      <c r="A9" s="36" t="s">
        <v>35</v>
      </c>
      <c r="B9" s="37" t="s">
        <v>36</v>
      </c>
      <c r="C9" s="37" t="s">
        <v>37</v>
      </c>
      <c r="D9" s="38" t="s">
        <v>37</v>
      </c>
      <c r="E9" s="35">
        <v>76883851.019999996</v>
      </c>
      <c r="F9" s="35">
        <v>59214283.899999999</v>
      </c>
      <c r="G9" s="35">
        <v>59344802.270000003</v>
      </c>
      <c r="H9" s="35">
        <v>0</v>
      </c>
    </row>
    <row r="10" spans="1:8" ht="16.5" customHeight="1">
      <c r="A10" s="39" t="s">
        <v>38</v>
      </c>
      <c r="B10" s="34" t="s">
        <v>39</v>
      </c>
      <c r="C10" s="34" t="s">
        <v>40</v>
      </c>
      <c r="D10" s="38" t="s">
        <v>37</v>
      </c>
      <c r="E10" s="35">
        <v>76807010.780000001</v>
      </c>
      <c r="F10" s="35">
        <v>59209483.899999999</v>
      </c>
      <c r="G10" s="35">
        <v>59337602.270000003</v>
      </c>
      <c r="H10" s="35">
        <v>0</v>
      </c>
    </row>
    <row r="11" spans="1:8" ht="16.5" customHeight="1">
      <c r="A11" s="40" t="s">
        <v>41</v>
      </c>
      <c r="B11" s="34"/>
      <c r="C11" s="34"/>
      <c r="D11" s="38"/>
      <c r="E11" s="35"/>
      <c r="F11" s="35"/>
      <c r="G11" s="35"/>
      <c r="H11" s="35"/>
    </row>
    <row r="12" spans="1:8" ht="42" customHeight="1">
      <c r="A12" s="40" t="s">
        <v>42</v>
      </c>
      <c r="B12" s="34" t="s">
        <v>43</v>
      </c>
      <c r="C12" s="34" t="s">
        <v>40</v>
      </c>
      <c r="D12" s="38" t="s">
        <v>37</v>
      </c>
      <c r="E12" s="35">
        <v>64105760.780000001</v>
      </c>
      <c r="F12" s="35">
        <v>46508233.899999999</v>
      </c>
      <c r="G12" s="35">
        <v>46636352.270000003</v>
      </c>
      <c r="H12" s="35">
        <v>0</v>
      </c>
    </row>
    <row r="13" spans="1:8" ht="16.5" customHeight="1">
      <c r="A13" s="41" t="s">
        <v>44</v>
      </c>
      <c r="B13" s="38" t="s">
        <v>45</v>
      </c>
      <c r="C13" s="38" t="s">
        <v>40</v>
      </c>
      <c r="D13" s="38" t="s">
        <v>37</v>
      </c>
      <c r="E13" s="42">
        <v>12701250</v>
      </c>
      <c r="F13" s="42">
        <v>12701250</v>
      </c>
      <c r="G13" s="42">
        <v>12701250</v>
      </c>
      <c r="H13" s="35">
        <v>0</v>
      </c>
    </row>
    <row r="14" spans="1:8" ht="16.5" customHeight="1">
      <c r="A14" s="41" t="s">
        <v>46</v>
      </c>
      <c r="B14" s="38" t="s">
        <v>47</v>
      </c>
      <c r="C14" s="38" t="s">
        <v>48</v>
      </c>
      <c r="D14" s="38" t="s">
        <v>37</v>
      </c>
      <c r="E14" s="42">
        <v>52297.49</v>
      </c>
      <c r="F14" s="42">
        <v>4800</v>
      </c>
      <c r="G14" s="42">
        <v>7200</v>
      </c>
      <c r="H14" s="35">
        <v>0</v>
      </c>
    </row>
    <row r="15" spans="1:8" ht="16.5" customHeight="1">
      <c r="A15" s="41" t="s">
        <v>49</v>
      </c>
      <c r="B15" s="38" t="s">
        <v>50</v>
      </c>
      <c r="C15" s="38" t="s">
        <v>48</v>
      </c>
      <c r="D15" s="38" t="s">
        <v>37</v>
      </c>
      <c r="E15" s="42">
        <v>51097.49</v>
      </c>
      <c r="F15" s="42">
        <v>0</v>
      </c>
      <c r="G15" s="42">
        <v>0</v>
      </c>
      <c r="H15" s="35">
        <v>0</v>
      </c>
    </row>
    <row r="16" spans="1:8" ht="16.5" customHeight="1">
      <c r="A16" s="41" t="s">
        <v>49</v>
      </c>
      <c r="B16" s="38" t="s">
        <v>50</v>
      </c>
      <c r="C16" s="38" t="s">
        <v>48</v>
      </c>
      <c r="D16" s="38" t="s">
        <v>37</v>
      </c>
      <c r="E16" s="42">
        <v>1200</v>
      </c>
      <c r="F16" s="42">
        <v>4800</v>
      </c>
      <c r="G16" s="42">
        <v>7200</v>
      </c>
      <c r="H16" s="35">
        <v>0</v>
      </c>
    </row>
    <row r="17" spans="1:8" ht="16.5" customHeight="1">
      <c r="A17" s="41" t="s">
        <v>51</v>
      </c>
      <c r="B17" s="38" t="s">
        <v>52</v>
      </c>
      <c r="C17" s="38" t="s">
        <v>37</v>
      </c>
      <c r="D17" s="38" t="s">
        <v>37</v>
      </c>
      <c r="E17" s="42">
        <v>24542.75</v>
      </c>
      <c r="F17" s="42">
        <v>0</v>
      </c>
      <c r="G17" s="42">
        <v>0</v>
      </c>
      <c r="H17" s="35">
        <v>0</v>
      </c>
    </row>
    <row r="18" spans="1:8" ht="16.5" customHeight="1">
      <c r="A18" s="41" t="s">
        <v>53</v>
      </c>
      <c r="B18" s="38" t="s">
        <v>54</v>
      </c>
      <c r="C18" s="38" t="s">
        <v>37</v>
      </c>
      <c r="D18" s="38" t="s">
        <v>37</v>
      </c>
      <c r="E18" s="42">
        <v>24542.75</v>
      </c>
      <c r="F18" s="42">
        <v>0</v>
      </c>
      <c r="G18" s="42">
        <v>0</v>
      </c>
      <c r="H18" s="35">
        <v>0</v>
      </c>
    </row>
    <row r="19" spans="1:8" ht="34.5" customHeight="1">
      <c r="A19" s="41" t="s">
        <v>55</v>
      </c>
      <c r="B19" s="38" t="s">
        <v>56</v>
      </c>
      <c r="C19" s="38" t="s">
        <v>57</v>
      </c>
      <c r="D19" s="38" t="s">
        <v>37</v>
      </c>
      <c r="E19" s="42">
        <v>24542.75</v>
      </c>
      <c r="F19" s="42">
        <v>0</v>
      </c>
      <c r="G19" s="42">
        <v>0</v>
      </c>
      <c r="H19" s="35">
        <v>0</v>
      </c>
    </row>
    <row r="20" spans="1:8" ht="16.5" customHeight="1">
      <c r="A20" s="36" t="s">
        <v>58</v>
      </c>
      <c r="B20" s="37" t="s">
        <v>59</v>
      </c>
      <c r="C20" s="37" t="s">
        <v>37</v>
      </c>
      <c r="D20" s="38" t="s">
        <v>37</v>
      </c>
      <c r="E20" s="35">
        <v>78052387.180000007</v>
      </c>
      <c r="F20" s="35">
        <v>59214283.899999999</v>
      </c>
      <c r="G20" s="35">
        <v>59344802.270000003</v>
      </c>
      <c r="H20" s="35">
        <v>0</v>
      </c>
    </row>
    <row r="21" spans="1:8" ht="16.5" customHeight="1">
      <c r="A21" s="41" t="s">
        <v>60</v>
      </c>
      <c r="B21" s="38" t="s">
        <v>61</v>
      </c>
      <c r="C21" s="38" t="s">
        <v>37</v>
      </c>
      <c r="D21" s="38" t="s">
        <v>37</v>
      </c>
      <c r="E21" s="42">
        <v>51322096.859999999</v>
      </c>
      <c r="F21" s="42">
        <v>44092918.710000001</v>
      </c>
      <c r="G21" s="42">
        <v>44354159.509999998</v>
      </c>
      <c r="H21" s="35">
        <v>0</v>
      </c>
    </row>
    <row r="22" spans="1:8" ht="16.5" customHeight="1">
      <c r="A22" s="41" t="s">
        <v>62</v>
      </c>
      <c r="B22" s="38" t="s">
        <v>63</v>
      </c>
      <c r="C22" s="38" t="s">
        <v>64</v>
      </c>
      <c r="D22" s="38" t="s">
        <v>37</v>
      </c>
      <c r="E22" s="42">
        <v>37924589.600000001</v>
      </c>
      <c r="F22" s="42">
        <v>32368116.829999998</v>
      </c>
      <c r="G22" s="42">
        <v>32468524.530000001</v>
      </c>
      <c r="H22" s="35">
        <v>0</v>
      </c>
    </row>
    <row r="23" spans="1:8" ht="16.5" customHeight="1">
      <c r="A23" s="41" t="s">
        <v>65</v>
      </c>
      <c r="B23" s="38" t="s">
        <v>66</v>
      </c>
      <c r="C23" s="38" t="s">
        <v>64</v>
      </c>
      <c r="D23" s="38" t="s">
        <v>67</v>
      </c>
      <c r="E23" s="42">
        <v>4918649.08</v>
      </c>
      <c r="F23" s="42">
        <v>5045709.93</v>
      </c>
      <c r="G23" s="42">
        <v>5207036.58</v>
      </c>
      <c r="H23" s="35">
        <v>0</v>
      </c>
    </row>
    <row r="24" spans="1:8" ht="16.5" customHeight="1">
      <c r="A24" s="41" t="s">
        <v>65</v>
      </c>
      <c r="B24" s="38" t="s">
        <v>66</v>
      </c>
      <c r="C24" s="38" t="s">
        <v>64</v>
      </c>
      <c r="D24" s="38" t="s">
        <v>67</v>
      </c>
      <c r="E24" s="42">
        <v>10000</v>
      </c>
      <c r="F24" s="42">
        <v>8000</v>
      </c>
      <c r="G24" s="42">
        <v>3000</v>
      </c>
      <c r="H24" s="35">
        <v>0</v>
      </c>
    </row>
    <row r="25" spans="1:8" ht="16.5" customHeight="1">
      <c r="A25" s="41" t="s">
        <v>65</v>
      </c>
      <c r="B25" s="38" t="s">
        <v>66</v>
      </c>
      <c r="C25" s="38" t="s">
        <v>64</v>
      </c>
      <c r="D25" s="38" t="s">
        <v>67</v>
      </c>
      <c r="E25" s="42">
        <v>32780340.52</v>
      </c>
      <c r="F25" s="42">
        <v>27186806.899999999</v>
      </c>
      <c r="G25" s="42">
        <v>27124887.949999999</v>
      </c>
      <c r="H25" s="35">
        <v>0</v>
      </c>
    </row>
    <row r="26" spans="1:8" ht="16.5" customHeight="1">
      <c r="A26" s="41" t="s">
        <v>65</v>
      </c>
      <c r="B26" s="38" t="s">
        <v>66</v>
      </c>
      <c r="C26" s="38" t="s">
        <v>64</v>
      </c>
      <c r="D26" s="38" t="s">
        <v>67</v>
      </c>
      <c r="E26" s="42">
        <v>128000</v>
      </c>
      <c r="F26" s="42">
        <v>88000</v>
      </c>
      <c r="G26" s="42">
        <v>94000</v>
      </c>
      <c r="H26" s="35">
        <v>0</v>
      </c>
    </row>
    <row r="27" spans="1:8" ht="16.5" customHeight="1">
      <c r="A27" s="41" t="s">
        <v>65</v>
      </c>
      <c r="B27" s="38" t="s">
        <v>68</v>
      </c>
      <c r="C27" s="38" t="s">
        <v>64</v>
      </c>
      <c r="D27" s="38" t="s">
        <v>69</v>
      </c>
      <c r="E27" s="42">
        <v>17800</v>
      </c>
      <c r="F27" s="42">
        <v>19800</v>
      </c>
      <c r="G27" s="42">
        <v>19800</v>
      </c>
      <c r="H27" s="35">
        <v>0</v>
      </c>
    </row>
    <row r="28" spans="1:8" ht="16.5" customHeight="1">
      <c r="A28" s="41" t="s">
        <v>65</v>
      </c>
      <c r="B28" s="38" t="s">
        <v>68</v>
      </c>
      <c r="C28" s="38" t="s">
        <v>64</v>
      </c>
      <c r="D28" s="38" t="s">
        <v>69</v>
      </c>
      <c r="E28" s="42">
        <v>69800</v>
      </c>
      <c r="F28" s="42">
        <v>19800</v>
      </c>
      <c r="G28" s="42">
        <v>19800</v>
      </c>
      <c r="H28" s="35">
        <v>0</v>
      </c>
    </row>
    <row r="29" spans="1:8" ht="16.5" customHeight="1">
      <c r="A29" s="41" t="s">
        <v>70</v>
      </c>
      <c r="B29" s="38" t="s">
        <v>71</v>
      </c>
      <c r="C29" s="38" t="s">
        <v>72</v>
      </c>
      <c r="D29" s="38" t="s">
        <v>37</v>
      </c>
      <c r="E29" s="42">
        <v>2155061</v>
      </c>
      <c r="F29" s="42">
        <v>2097795.75</v>
      </c>
      <c r="G29" s="42">
        <v>2217850.75</v>
      </c>
      <c r="H29" s="35">
        <v>0</v>
      </c>
    </row>
    <row r="30" spans="1:8" ht="16.5" customHeight="1">
      <c r="A30" s="41" t="s">
        <v>73</v>
      </c>
      <c r="B30" s="38" t="s">
        <v>74</v>
      </c>
      <c r="C30" s="38" t="s">
        <v>72</v>
      </c>
      <c r="D30" s="38" t="s">
        <v>75</v>
      </c>
      <c r="E30" s="42">
        <v>238500</v>
      </c>
      <c r="F30" s="42">
        <v>243000</v>
      </c>
      <c r="G30" s="42">
        <v>243000</v>
      </c>
      <c r="H30" s="35">
        <v>0</v>
      </c>
    </row>
    <row r="31" spans="1:8" ht="16.5" customHeight="1">
      <c r="A31" s="41" t="s">
        <v>73</v>
      </c>
      <c r="B31" s="38" t="s">
        <v>74</v>
      </c>
      <c r="C31" s="38" t="s">
        <v>72</v>
      </c>
      <c r="D31" s="38" t="s">
        <v>76</v>
      </c>
      <c r="E31" s="42">
        <v>140000</v>
      </c>
      <c r="F31" s="42">
        <v>100000</v>
      </c>
      <c r="G31" s="42">
        <v>140000</v>
      </c>
      <c r="H31" s="35">
        <v>0</v>
      </c>
    </row>
    <row r="32" spans="1:8" ht="16.5" customHeight="1">
      <c r="A32" s="41" t="s">
        <v>73</v>
      </c>
      <c r="B32" s="38" t="s">
        <v>74</v>
      </c>
      <c r="C32" s="38" t="s">
        <v>72</v>
      </c>
      <c r="D32" s="38" t="s">
        <v>76</v>
      </c>
      <c r="E32" s="42">
        <v>960000</v>
      </c>
      <c r="F32" s="42">
        <v>880000</v>
      </c>
      <c r="G32" s="42">
        <v>960000</v>
      </c>
      <c r="H32" s="35">
        <v>0</v>
      </c>
    </row>
    <row r="33" spans="1:8" ht="16.5" customHeight="1">
      <c r="A33" s="41" t="s">
        <v>73</v>
      </c>
      <c r="B33" s="38" t="s">
        <v>74</v>
      </c>
      <c r="C33" s="38" t="s">
        <v>72</v>
      </c>
      <c r="D33" s="38" t="s">
        <v>77</v>
      </c>
      <c r="E33" s="42">
        <v>750321</v>
      </c>
      <c r="F33" s="42">
        <v>764478</v>
      </c>
      <c r="G33" s="42">
        <v>764478</v>
      </c>
      <c r="H33" s="35">
        <v>0</v>
      </c>
    </row>
    <row r="34" spans="1:8" ht="16.5" customHeight="1">
      <c r="A34" s="41" t="s">
        <v>73</v>
      </c>
      <c r="B34" s="38" t="s">
        <v>74</v>
      </c>
      <c r="C34" s="38" t="s">
        <v>72</v>
      </c>
      <c r="D34" s="38" t="s">
        <v>77</v>
      </c>
      <c r="E34" s="42">
        <v>10000</v>
      </c>
      <c r="F34" s="42">
        <v>0</v>
      </c>
      <c r="G34" s="42">
        <v>0</v>
      </c>
      <c r="H34" s="35">
        <v>0</v>
      </c>
    </row>
    <row r="35" spans="1:8" ht="16.5" customHeight="1">
      <c r="A35" s="41" t="s">
        <v>73</v>
      </c>
      <c r="B35" s="38" t="s">
        <v>74</v>
      </c>
      <c r="C35" s="38" t="s">
        <v>72</v>
      </c>
      <c r="D35" s="38" t="s">
        <v>69</v>
      </c>
      <c r="E35" s="42">
        <v>1800</v>
      </c>
      <c r="F35" s="42">
        <v>1800</v>
      </c>
      <c r="G35" s="42">
        <v>900</v>
      </c>
      <c r="H35" s="35">
        <v>0</v>
      </c>
    </row>
    <row r="36" spans="1:8" ht="16.5" customHeight="1">
      <c r="A36" s="41" t="s">
        <v>73</v>
      </c>
      <c r="B36" s="38" t="s">
        <v>74</v>
      </c>
      <c r="C36" s="38" t="s">
        <v>72</v>
      </c>
      <c r="D36" s="38" t="s">
        <v>69</v>
      </c>
      <c r="E36" s="42">
        <v>53240</v>
      </c>
      <c r="F36" s="42">
        <v>103717.75</v>
      </c>
      <c r="G36" s="42">
        <v>102272.75</v>
      </c>
      <c r="H36" s="35">
        <v>0</v>
      </c>
    </row>
    <row r="37" spans="1:8" ht="16.5" customHeight="1">
      <c r="A37" s="41" t="s">
        <v>73</v>
      </c>
      <c r="B37" s="38" t="s">
        <v>74</v>
      </c>
      <c r="C37" s="38" t="s">
        <v>72</v>
      </c>
      <c r="D37" s="38" t="s">
        <v>69</v>
      </c>
      <c r="E37" s="42">
        <v>1200</v>
      </c>
      <c r="F37" s="42">
        <v>4800</v>
      </c>
      <c r="G37" s="42">
        <v>7200</v>
      </c>
      <c r="H37" s="35">
        <v>0</v>
      </c>
    </row>
    <row r="38" spans="1:8" ht="16.5" customHeight="1">
      <c r="A38" s="41" t="s">
        <v>78</v>
      </c>
      <c r="B38" s="38" t="s">
        <v>79</v>
      </c>
      <c r="C38" s="38" t="s">
        <v>80</v>
      </c>
      <c r="D38" s="38" t="s">
        <v>37</v>
      </c>
      <c r="E38" s="42">
        <v>11242446.26</v>
      </c>
      <c r="F38" s="42">
        <v>9627006.1300000008</v>
      </c>
      <c r="G38" s="42">
        <v>9667784.2300000004</v>
      </c>
      <c r="H38" s="35">
        <v>0</v>
      </c>
    </row>
    <row r="39" spans="1:8" ht="16.5" customHeight="1">
      <c r="A39" s="41" t="s">
        <v>81</v>
      </c>
      <c r="B39" s="38" t="s">
        <v>82</v>
      </c>
      <c r="C39" s="38" t="s">
        <v>80</v>
      </c>
      <c r="D39" s="38" t="s">
        <v>83</v>
      </c>
      <c r="E39" s="42">
        <v>1437646.13</v>
      </c>
      <c r="F39" s="42">
        <v>1450913.69</v>
      </c>
      <c r="G39" s="42">
        <v>1533302.43</v>
      </c>
      <c r="H39" s="35">
        <v>0</v>
      </c>
    </row>
    <row r="40" spans="1:8" ht="16.5" customHeight="1">
      <c r="A40" s="41" t="s">
        <v>81</v>
      </c>
      <c r="B40" s="38" t="s">
        <v>82</v>
      </c>
      <c r="C40" s="38" t="s">
        <v>80</v>
      </c>
      <c r="D40" s="38" t="s">
        <v>83</v>
      </c>
      <c r="E40" s="42">
        <v>17516</v>
      </c>
      <c r="F40" s="42">
        <v>5436</v>
      </c>
      <c r="G40" s="42">
        <v>7248</v>
      </c>
      <c r="H40" s="35">
        <v>0</v>
      </c>
    </row>
    <row r="41" spans="1:8" ht="16.5" customHeight="1">
      <c r="A41" s="41" t="s">
        <v>81</v>
      </c>
      <c r="B41" s="38" t="s">
        <v>82</v>
      </c>
      <c r="C41" s="38" t="s">
        <v>80</v>
      </c>
      <c r="D41" s="38" t="s">
        <v>83</v>
      </c>
      <c r="E41" s="42">
        <v>9756045.25</v>
      </c>
      <c r="F41" s="42">
        <v>8142293.2800000003</v>
      </c>
      <c r="G41" s="42">
        <v>8098921.9800000004</v>
      </c>
      <c r="H41" s="35">
        <v>0</v>
      </c>
    </row>
    <row r="42" spans="1:8" ht="16.5" customHeight="1">
      <c r="A42" s="41" t="s">
        <v>81</v>
      </c>
      <c r="B42" s="38" t="s">
        <v>82</v>
      </c>
      <c r="C42" s="38" t="s">
        <v>80</v>
      </c>
      <c r="D42" s="38" t="s">
        <v>69</v>
      </c>
      <c r="E42" s="42">
        <v>31238.880000000001</v>
      </c>
      <c r="F42" s="42">
        <v>28363.16</v>
      </c>
      <c r="G42" s="42">
        <v>28311.82</v>
      </c>
      <c r="H42" s="35">
        <v>0</v>
      </c>
    </row>
    <row r="43" spans="1:8" ht="16.5" customHeight="1">
      <c r="A43" s="41" t="s">
        <v>84</v>
      </c>
      <c r="B43" s="38" t="s">
        <v>85</v>
      </c>
      <c r="C43" s="38" t="s">
        <v>86</v>
      </c>
      <c r="D43" s="38" t="s">
        <v>37</v>
      </c>
      <c r="E43" s="42">
        <v>1306992.98</v>
      </c>
      <c r="F43" s="42">
        <v>2115945.37</v>
      </c>
      <c r="G43" s="42">
        <v>2060127.61</v>
      </c>
      <c r="H43" s="35">
        <v>0</v>
      </c>
    </row>
    <row r="44" spans="1:8" ht="16.5" customHeight="1">
      <c r="A44" s="41" t="s">
        <v>87</v>
      </c>
      <c r="B44" s="38" t="s">
        <v>88</v>
      </c>
      <c r="C44" s="38" t="s">
        <v>89</v>
      </c>
      <c r="D44" s="38" t="s">
        <v>90</v>
      </c>
      <c r="E44" s="42">
        <v>1223455</v>
      </c>
      <c r="F44" s="42">
        <v>2031292</v>
      </c>
      <c r="G44" s="42">
        <v>1975232.25</v>
      </c>
      <c r="H44" s="35">
        <v>0</v>
      </c>
    </row>
    <row r="45" spans="1:8" ht="16.5" customHeight="1">
      <c r="A45" s="41" t="s">
        <v>91</v>
      </c>
      <c r="B45" s="38" t="s">
        <v>92</v>
      </c>
      <c r="C45" s="38" t="s">
        <v>93</v>
      </c>
      <c r="D45" s="38" t="s">
        <v>90</v>
      </c>
      <c r="E45" s="42">
        <v>19701</v>
      </c>
      <c r="F45" s="42">
        <v>19701</v>
      </c>
      <c r="G45" s="42">
        <v>19701</v>
      </c>
      <c r="H45" s="35">
        <v>0</v>
      </c>
    </row>
    <row r="46" spans="1:8" ht="16.5" customHeight="1">
      <c r="A46" s="41" t="s">
        <v>91</v>
      </c>
      <c r="B46" s="38" t="s">
        <v>92</v>
      </c>
      <c r="C46" s="38" t="s">
        <v>93</v>
      </c>
      <c r="D46" s="38" t="s">
        <v>94</v>
      </c>
      <c r="E46" s="42">
        <v>6453.17</v>
      </c>
      <c r="F46" s="42">
        <v>7568.56</v>
      </c>
      <c r="G46" s="42">
        <v>7810.55</v>
      </c>
      <c r="H46" s="35">
        <v>0</v>
      </c>
    </row>
    <row r="47" spans="1:8" ht="16.5" customHeight="1">
      <c r="A47" s="41" t="s">
        <v>91</v>
      </c>
      <c r="B47" s="38" t="s">
        <v>92</v>
      </c>
      <c r="C47" s="38" t="s">
        <v>93</v>
      </c>
      <c r="D47" s="38" t="s">
        <v>94</v>
      </c>
      <c r="E47" s="42">
        <v>57383.81</v>
      </c>
      <c r="F47" s="42">
        <v>57383.81</v>
      </c>
      <c r="G47" s="42">
        <v>57383.81</v>
      </c>
      <c r="H47" s="35">
        <v>0</v>
      </c>
    </row>
    <row r="48" spans="1:8" ht="16.5" customHeight="1">
      <c r="A48" s="41" t="s">
        <v>95</v>
      </c>
      <c r="B48" s="38" t="s">
        <v>96</v>
      </c>
      <c r="C48" s="38" t="s">
        <v>37</v>
      </c>
      <c r="D48" s="38" t="s">
        <v>37</v>
      </c>
      <c r="E48" s="42">
        <v>25423297.34</v>
      </c>
      <c r="F48" s="42">
        <v>13005419.82</v>
      </c>
      <c r="G48" s="42">
        <v>12930515.15</v>
      </c>
      <c r="H48" s="35">
        <v>0</v>
      </c>
    </row>
    <row r="49" spans="1:8" ht="16.5" customHeight="1">
      <c r="A49" s="41" t="s">
        <v>97</v>
      </c>
      <c r="B49" s="38" t="s">
        <v>98</v>
      </c>
      <c r="C49" s="38" t="s">
        <v>99</v>
      </c>
      <c r="D49" s="38" t="s">
        <v>37</v>
      </c>
      <c r="E49" s="42">
        <v>25423297.34</v>
      </c>
      <c r="F49" s="42">
        <v>13005419.82</v>
      </c>
      <c r="G49" s="42">
        <v>12930515.15</v>
      </c>
      <c r="H49" s="35">
        <v>0</v>
      </c>
    </row>
    <row r="50" spans="1:8" ht="16.5" customHeight="1">
      <c r="A50" s="41" t="s">
        <v>100</v>
      </c>
      <c r="B50" s="38" t="s">
        <v>101</v>
      </c>
      <c r="C50" s="38" t="s">
        <v>99</v>
      </c>
      <c r="D50" s="38" t="s">
        <v>77</v>
      </c>
      <c r="E50" s="42">
        <v>169385.08</v>
      </c>
      <c r="F50" s="42">
        <v>0</v>
      </c>
      <c r="G50" s="42">
        <v>0</v>
      </c>
      <c r="H50" s="35">
        <v>0</v>
      </c>
    </row>
    <row r="51" spans="1:8" ht="16.5" customHeight="1">
      <c r="A51" s="41" t="s">
        <v>102</v>
      </c>
      <c r="B51" s="38" t="s">
        <v>101</v>
      </c>
      <c r="C51" s="38" t="s">
        <v>99</v>
      </c>
      <c r="D51" s="38" t="s">
        <v>103</v>
      </c>
      <c r="E51" s="42">
        <v>0</v>
      </c>
      <c r="F51" s="42">
        <v>51000</v>
      </c>
      <c r="G51" s="42">
        <v>181320</v>
      </c>
      <c r="H51" s="35">
        <v>0</v>
      </c>
    </row>
    <row r="52" spans="1:8" ht="16.5" customHeight="1">
      <c r="A52" s="41" t="s">
        <v>102</v>
      </c>
      <c r="B52" s="38" t="s">
        <v>101</v>
      </c>
      <c r="C52" s="38" t="s">
        <v>99</v>
      </c>
      <c r="D52" s="38" t="s">
        <v>103</v>
      </c>
      <c r="E52" s="42">
        <v>289784.15999999997</v>
      </c>
      <c r="F52" s="42">
        <v>238784.16</v>
      </c>
      <c r="G52" s="42">
        <v>108464.16</v>
      </c>
      <c r="H52" s="35">
        <v>0</v>
      </c>
    </row>
    <row r="53" spans="1:8" ht="16.5" customHeight="1">
      <c r="A53" s="41" t="s">
        <v>104</v>
      </c>
      <c r="B53" s="38" t="s">
        <v>101</v>
      </c>
      <c r="C53" s="38" t="s">
        <v>99</v>
      </c>
      <c r="D53" s="38" t="s">
        <v>105</v>
      </c>
      <c r="E53" s="42">
        <v>236954.25</v>
      </c>
      <c r="F53" s="42">
        <v>405383.61</v>
      </c>
      <c r="G53" s="42">
        <v>405383.61</v>
      </c>
      <c r="H53" s="35">
        <v>0</v>
      </c>
    </row>
    <row r="54" spans="1:8" ht="16.5" customHeight="1">
      <c r="A54" s="41" t="s">
        <v>104</v>
      </c>
      <c r="B54" s="38" t="s">
        <v>101</v>
      </c>
      <c r="C54" s="38" t="s">
        <v>99</v>
      </c>
      <c r="D54" s="38" t="s">
        <v>105</v>
      </c>
      <c r="E54" s="42">
        <v>247741.27</v>
      </c>
      <c r="F54" s="42">
        <v>79311.92</v>
      </c>
      <c r="G54" s="42">
        <v>79311.92</v>
      </c>
      <c r="H54" s="35">
        <v>0</v>
      </c>
    </row>
    <row r="55" spans="1:8" ht="16.5" customHeight="1">
      <c r="A55" s="41" t="s">
        <v>106</v>
      </c>
      <c r="B55" s="38" t="s">
        <v>101</v>
      </c>
      <c r="C55" s="38" t="s">
        <v>99</v>
      </c>
      <c r="D55" s="38" t="s">
        <v>107</v>
      </c>
      <c r="E55" s="42">
        <v>1487566.76</v>
      </c>
      <c r="F55" s="42">
        <v>2023390.58</v>
      </c>
      <c r="G55" s="42">
        <v>2057755.88</v>
      </c>
      <c r="H55" s="35">
        <v>0</v>
      </c>
    </row>
    <row r="56" spans="1:8" ht="16.5" customHeight="1">
      <c r="A56" s="41" t="s">
        <v>108</v>
      </c>
      <c r="B56" s="38" t="s">
        <v>101</v>
      </c>
      <c r="C56" s="38" t="s">
        <v>99</v>
      </c>
      <c r="D56" s="38" t="s">
        <v>109</v>
      </c>
      <c r="E56" s="42">
        <v>409991.63</v>
      </c>
      <c r="F56" s="42">
        <v>247159.33</v>
      </c>
      <c r="G56" s="42">
        <v>32196.28</v>
      </c>
      <c r="H56" s="35">
        <v>0</v>
      </c>
    </row>
    <row r="57" spans="1:8" ht="16.5" customHeight="1">
      <c r="A57" s="41" t="s">
        <v>108</v>
      </c>
      <c r="B57" s="38" t="s">
        <v>101</v>
      </c>
      <c r="C57" s="38" t="s">
        <v>99</v>
      </c>
      <c r="D57" s="38" t="s">
        <v>109</v>
      </c>
      <c r="E57" s="42">
        <v>1257963.77</v>
      </c>
      <c r="F57" s="42">
        <v>1845207.18</v>
      </c>
      <c r="G57" s="42">
        <v>1952688.71</v>
      </c>
      <c r="H57" s="35">
        <v>0</v>
      </c>
    </row>
    <row r="58" spans="1:8" ht="16.5" customHeight="1">
      <c r="A58" s="41" t="s">
        <v>100</v>
      </c>
      <c r="B58" s="38" t="s">
        <v>101</v>
      </c>
      <c r="C58" s="38" t="s">
        <v>99</v>
      </c>
      <c r="D58" s="38" t="s">
        <v>77</v>
      </c>
      <c r="E58" s="42">
        <v>3146739.18</v>
      </c>
      <c r="F58" s="42">
        <v>2757335.86</v>
      </c>
      <c r="G58" s="42">
        <v>2742231.09</v>
      </c>
      <c r="H58" s="35">
        <v>0</v>
      </c>
    </row>
    <row r="59" spans="1:8" ht="16.5" customHeight="1">
      <c r="A59" s="41" t="s">
        <v>100</v>
      </c>
      <c r="B59" s="38" t="s">
        <v>101</v>
      </c>
      <c r="C59" s="38" t="s">
        <v>99</v>
      </c>
      <c r="D59" s="38" t="s">
        <v>77</v>
      </c>
      <c r="E59" s="42">
        <v>10029318.25</v>
      </c>
      <c r="F59" s="42">
        <v>1299347.94</v>
      </c>
      <c r="G59" s="42">
        <v>1314452.71</v>
      </c>
      <c r="H59" s="35">
        <v>0</v>
      </c>
    </row>
    <row r="60" spans="1:8" ht="16.5" customHeight="1">
      <c r="A60" s="41" t="s">
        <v>100</v>
      </c>
      <c r="B60" s="38" t="s">
        <v>101</v>
      </c>
      <c r="C60" s="38" t="s">
        <v>99</v>
      </c>
      <c r="D60" s="38" t="s">
        <v>77</v>
      </c>
      <c r="E60" s="42">
        <v>2070591.33</v>
      </c>
      <c r="F60" s="42">
        <v>2192317.98</v>
      </c>
      <c r="G60" s="42">
        <v>2329591.33</v>
      </c>
      <c r="H60" s="35">
        <v>0</v>
      </c>
    </row>
    <row r="61" spans="1:8" ht="16.5" customHeight="1">
      <c r="A61" s="41" t="s">
        <v>100</v>
      </c>
      <c r="B61" s="38" t="s">
        <v>101</v>
      </c>
      <c r="C61" s="38" t="s">
        <v>99</v>
      </c>
      <c r="D61" s="38" t="s">
        <v>77</v>
      </c>
      <c r="E61" s="42">
        <v>395212.59</v>
      </c>
      <c r="F61" s="42">
        <v>0</v>
      </c>
      <c r="G61" s="42">
        <v>0</v>
      </c>
      <c r="H61" s="35">
        <v>0</v>
      </c>
    </row>
    <row r="62" spans="1:8" ht="16.5" customHeight="1">
      <c r="A62" s="41" t="s">
        <v>100</v>
      </c>
      <c r="B62" s="38" t="s">
        <v>101</v>
      </c>
      <c r="C62" s="38" t="s">
        <v>99</v>
      </c>
      <c r="D62" s="38" t="s">
        <v>77</v>
      </c>
      <c r="E62" s="42">
        <v>29715.66</v>
      </c>
      <c r="F62" s="42">
        <v>0</v>
      </c>
      <c r="G62" s="42">
        <v>0</v>
      </c>
      <c r="H62" s="35">
        <v>0</v>
      </c>
    </row>
    <row r="63" spans="1:8" ht="16.5" customHeight="1">
      <c r="A63" s="41" t="s">
        <v>100</v>
      </c>
      <c r="B63" s="38" t="s">
        <v>101</v>
      </c>
      <c r="C63" s="38" t="s">
        <v>99</v>
      </c>
      <c r="D63" s="38" t="s">
        <v>77</v>
      </c>
      <c r="E63" s="42">
        <v>51097.49</v>
      </c>
      <c r="F63" s="42">
        <v>0</v>
      </c>
      <c r="G63" s="42">
        <v>0</v>
      </c>
      <c r="H63" s="35">
        <v>0</v>
      </c>
    </row>
    <row r="64" spans="1:8" ht="16.5" customHeight="1">
      <c r="A64" s="41" t="s">
        <v>110</v>
      </c>
      <c r="B64" s="38" t="s">
        <v>101</v>
      </c>
      <c r="C64" s="38" t="s">
        <v>99</v>
      </c>
      <c r="D64" s="38" t="s">
        <v>111</v>
      </c>
      <c r="E64" s="42">
        <v>1235078.56</v>
      </c>
      <c r="F64" s="42">
        <v>254705.11</v>
      </c>
      <c r="G64" s="42">
        <v>76395.55</v>
      </c>
      <c r="H64" s="35">
        <v>0</v>
      </c>
    </row>
    <row r="65" spans="1:8" ht="16.5" customHeight="1">
      <c r="A65" s="41" t="s">
        <v>110</v>
      </c>
      <c r="B65" s="38" t="s">
        <v>101</v>
      </c>
      <c r="C65" s="38" t="s">
        <v>99</v>
      </c>
      <c r="D65" s="38" t="s">
        <v>111</v>
      </c>
      <c r="E65" s="42">
        <v>674139.96</v>
      </c>
      <c r="F65" s="42">
        <v>0</v>
      </c>
      <c r="G65" s="42">
        <v>0</v>
      </c>
      <c r="H65" s="35">
        <v>0</v>
      </c>
    </row>
    <row r="66" spans="1:8" ht="16.5" customHeight="1">
      <c r="A66" s="41" t="s">
        <v>110</v>
      </c>
      <c r="B66" s="38" t="s">
        <v>101</v>
      </c>
      <c r="C66" s="38" t="s">
        <v>99</v>
      </c>
      <c r="D66" s="38" t="s">
        <v>111</v>
      </c>
      <c r="E66" s="42">
        <v>1572916.6</v>
      </c>
      <c r="F66" s="42">
        <v>0</v>
      </c>
      <c r="G66" s="42">
        <v>0</v>
      </c>
      <c r="H66" s="35">
        <v>0</v>
      </c>
    </row>
    <row r="67" spans="1:8" ht="16.5" customHeight="1">
      <c r="A67" s="41" t="s">
        <v>110</v>
      </c>
      <c r="B67" s="38" t="s">
        <v>101</v>
      </c>
      <c r="C67" s="38" t="s">
        <v>99</v>
      </c>
      <c r="D67" s="38" t="s">
        <v>111</v>
      </c>
      <c r="E67" s="42">
        <v>118266.14</v>
      </c>
      <c r="F67" s="42">
        <v>0</v>
      </c>
      <c r="G67" s="42">
        <v>0</v>
      </c>
      <c r="H67" s="35">
        <v>0</v>
      </c>
    </row>
    <row r="68" spans="1:8" ht="16.5" customHeight="1">
      <c r="A68" s="41" t="s">
        <v>112</v>
      </c>
      <c r="B68" s="38" t="s">
        <v>101</v>
      </c>
      <c r="C68" s="38" t="s">
        <v>99</v>
      </c>
      <c r="D68" s="38" t="s">
        <v>113</v>
      </c>
      <c r="E68" s="42">
        <v>51330</v>
      </c>
      <c r="F68" s="42">
        <v>51330</v>
      </c>
      <c r="G68" s="42">
        <v>51330</v>
      </c>
      <c r="H68" s="35">
        <v>0</v>
      </c>
    </row>
    <row r="69" spans="1:8" ht="16.5" customHeight="1">
      <c r="A69" s="41" t="s">
        <v>112</v>
      </c>
      <c r="B69" s="38" t="s">
        <v>101</v>
      </c>
      <c r="C69" s="38" t="s">
        <v>99</v>
      </c>
      <c r="D69" s="38" t="s">
        <v>114</v>
      </c>
      <c r="E69" s="42">
        <v>9117.07</v>
      </c>
      <c r="F69" s="42">
        <v>9117.07</v>
      </c>
      <c r="G69" s="42">
        <v>9117.07</v>
      </c>
      <c r="H69" s="35">
        <v>0</v>
      </c>
    </row>
    <row r="70" spans="1:8" ht="16.5" customHeight="1">
      <c r="A70" s="41" t="s">
        <v>112</v>
      </c>
      <c r="B70" s="38" t="s">
        <v>101</v>
      </c>
      <c r="C70" s="38" t="s">
        <v>99</v>
      </c>
      <c r="D70" s="38" t="s">
        <v>114</v>
      </c>
      <c r="E70" s="42">
        <v>19000</v>
      </c>
      <c r="F70" s="42">
        <v>0</v>
      </c>
      <c r="G70" s="42">
        <v>0</v>
      </c>
      <c r="H70" s="35">
        <v>0</v>
      </c>
    </row>
    <row r="71" spans="1:8" ht="16.5" customHeight="1">
      <c r="A71" s="41" t="s">
        <v>112</v>
      </c>
      <c r="B71" s="38" t="s">
        <v>101</v>
      </c>
      <c r="C71" s="38" t="s">
        <v>99</v>
      </c>
      <c r="D71" s="38" t="s">
        <v>115</v>
      </c>
      <c r="E71" s="42">
        <v>254922.44</v>
      </c>
      <c r="F71" s="42">
        <v>254922.44</v>
      </c>
      <c r="G71" s="42">
        <v>254922.44</v>
      </c>
      <c r="H71" s="35">
        <v>0</v>
      </c>
    </row>
    <row r="72" spans="1:8" ht="16.5" customHeight="1">
      <c r="A72" s="41" t="s">
        <v>112</v>
      </c>
      <c r="B72" s="38" t="s">
        <v>101</v>
      </c>
      <c r="C72" s="38" t="s">
        <v>99</v>
      </c>
      <c r="D72" s="38" t="s">
        <v>115</v>
      </c>
      <c r="E72" s="42">
        <v>510864.25</v>
      </c>
      <c r="F72" s="42">
        <v>267080.24</v>
      </c>
      <c r="G72" s="42">
        <v>306328</v>
      </c>
      <c r="H72" s="35">
        <v>0</v>
      </c>
    </row>
    <row r="73" spans="1:8" ht="16.5" customHeight="1">
      <c r="A73" s="41" t="s">
        <v>112</v>
      </c>
      <c r="B73" s="38" t="s">
        <v>101</v>
      </c>
      <c r="C73" s="38" t="s">
        <v>99</v>
      </c>
      <c r="D73" s="38" t="s">
        <v>115</v>
      </c>
      <c r="E73" s="42">
        <v>6328.73</v>
      </c>
      <c r="F73" s="42">
        <v>0</v>
      </c>
      <c r="G73" s="42">
        <v>0</v>
      </c>
      <c r="H73" s="35">
        <v>0</v>
      </c>
    </row>
    <row r="74" spans="1:8" ht="16.5" customHeight="1">
      <c r="A74" s="41" t="s">
        <v>112</v>
      </c>
      <c r="B74" s="38" t="s">
        <v>101</v>
      </c>
      <c r="C74" s="38" t="s">
        <v>99</v>
      </c>
      <c r="D74" s="38" t="s">
        <v>115</v>
      </c>
      <c r="E74" s="42">
        <v>84170.81</v>
      </c>
      <c r="F74" s="42">
        <v>0</v>
      </c>
      <c r="G74" s="42">
        <v>0</v>
      </c>
      <c r="H74" s="35">
        <v>0</v>
      </c>
    </row>
    <row r="75" spans="1:8" ht="16.5" customHeight="1">
      <c r="A75" s="41" t="s">
        <v>112</v>
      </c>
      <c r="B75" s="38" t="s">
        <v>101</v>
      </c>
      <c r="C75" s="38" t="s">
        <v>99</v>
      </c>
      <c r="D75" s="38" t="s">
        <v>115</v>
      </c>
      <c r="E75" s="42">
        <v>36074.959999999999</v>
      </c>
      <c r="F75" s="42">
        <v>0</v>
      </c>
      <c r="G75" s="42">
        <v>0</v>
      </c>
      <c r="H75" s="35">
        <v>0</v>
      </c>
    </row>
    <row r="76" spans="1:8" ht="16.5" customHeight="1">
      <c r="A76" s="41" t="s">
        <v>112</v>
      </c>
      <c r="B76" s="38" t="s">
        <v>101</v>
      </c>
      <c r="C76" s="38" t="s">
        <v>99</v>
      </c>
      <c r="D76" s="38" t="s">
        <v>116</v>
      </c>
      <c r="E76" s="42">
        <v>1029026.4</v>
      </c>
      <c r="F76" s="42">
        <v>1029026.4</v>
      </c>
      <c r="G76" s="42">
        <v>1029026.4</v>
      </c>
      <c r="H76" s="35">
        <v>0</v>
      </c>
    </row>
    <row r="77" spans="1:8" ht="16.5" customHeight="1">
      <c r="A77" s="36" t="s">
        <v>117</v>
      </c>
      <c r="B77" s="37" t="s">
        <v>118</v>
      </c>
      <c r="C77" s="37" t="s">
        <v>119</v>
      </c>
      <c r="D77" s="38" t="s">
        <v>37</v>
      </c>
      <c r="E77" s="35">
        <v>0</v>
      </c>
      <c r="F77" s="35">
        <v>0</v>
      </c>
      <c r="G77" s="35">
        <v>0</v>
      </c>
      <c r="H77" s="35">
        <v>0</v>
      </c>
    </row>
    <row r="78" spans="1:8" ht="24.75" customHeight="1">
      <c r="A78" s="43" t="s">
        <v>120</v>
      </c>
      <c r="B78" s="34" t="s">
        <v>121</v>
      </c>
      <c r="C78" s="34" t="s">
        <v>122</v>
      </c>
      <c r="D78" s="38" t="s">
        <v>37</v>
      </c>
      <c r="E78" s="35">
        <v>0</v>
      </c>
      <c r="F78" s="35">
        <v>0</v>
      </c>
      <c r="G78" s="35">
        <v>0</v>
      </c>
      <c r="H78" s="35">
        <v>0</v>
      </c>
    </row>
    <row r="79" spans="1:8" ht="16.5" customHeight="1">
      <c r="A79" s="43" t="s">
        <v>123</v>
      </c>
      <c r="B79" s="34" t="s">
        <v>124</v>
      </c>
      <c r="C79" s="34" t="s">
        <v>122</v>
      </c>
      <c r="D79" s="38" t="s">
        <v>37</v>
      </c>
      <c r="E79" s="35">
        <v>0</v>
      </c>
      <c r="F79" s="35">
        <v>0</v>
      </c>
      <c r="G79" s="35">
        <v>0</v>
      </c>
      <c r="H79" s="35">
        <v>0</v>
      </c>
    </row>
    <row r="80" spans="1:8" ht="21.75" customHeight="1">
      <c r="A80" s="43" t="s">
        <v>125</v>
      </c>
      <c r="B80" s="34" t="s">
        <v>126</v>
      </c>
      <c r="C80" s="34" t="s">
        <v>122</v>
      </c>
      <c r="D80" s="38" t="s">
        <v>37</v>
      </c>
      <c r="E80" s="35">
        <v>0</v>
      </c>
      <c r="F80" s="35">
        <v>0</v>
      </c>
      <c r="G80" s="35">
        <v>0</v>
      </c>
      <c r="H80" s="35">
        <v>0</v>
      </c>
    </row>
  </sheetData>
  <mergeCells count="7">
    <mergeCell ref="A1:H1"/>
    <mergeCell ref="A3:A5"/>
    <mergeCell ref="B3:B5"/>
    <mergeCell ref="C3:C5"/>
    <mergeCell ref="D3:D5"/>
    <mergeCell ref="E3:H3"/>
    <mergeCell ref="H4:H5"/>
  </mergeCells>
  <pageMargins left="0.59055118110236238" right="0.51181102362204722" top="0.78740157480314954" bottom="0.31496062992125984" header="0.19685039370078738" footer="0.19685039370078738"/>
  <pageSetup paperSize="9" scale="56" orientation="portrait" r:id="rId1"/>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AA136"/>
  <sheetViews>
    <sheetView view="pageBreakPreview" topLeftCell="A96" zoomScale="70" zoomScaleNormal="85" zoomScaleSheetLayoutView="70" workbookViewId="0">
      <selection activeCell="T15" sqref="T15:T16"/>
    </sheetView>
  </sheetViews>
  <sheetFormatPr defaultRowHeight="15"/>
  <cols>
    <col min="1" max="1" width="39.5703125" style="44" bestFit="1" customWidth="1"/>
    <col min="2" max="2" width="12.42578125" style="45" bestFit="1" customWidth="1"/>
    <col min="3" max="3" width="21.140625" style="45" bestFit="1" customWidth="1"/>
    <col min="4" max="4" width="16.7109375" style="45" bestFit="1" customWidth="1"/>
    <col min="5" max="5" width="20.140625" style="44" bestFit="1" customWidth="1"/>
    <col min="6" max="8" width="18.5703125" style="44" hidden="1" bestFit="1" customWidth="1"/>
    <col min="9" max="9" width="13.7109375" style="278" hidden="1" customWidth="1"/>
    <col min="10" max="10" width="14.42578125" style="278" hidden="1" customWidth="1"/>
    <col min="11" max="11" width="12.85546875" style="278" hidden="1" customWidth="1"/>
    <col min="12" max="12" width="21.28515625" style="44" bestFit="1" customWidth="1"/>
    <col min="13" max="15" width="21.28515625" style="44" hidden="1" bestFit="1" customWidth="1"/>
    <col min="16" max="16" width="20.140625" style="44" bestFit="1" customWidth="1"/>
    <col min="17" max="19" width="18" style="44" hidden="1" bestFit="1" customWidth="1"/>
    <col min="20" max="20" width="16.140625" style="46" bestFit="1" customWidth="1"/>
    <col min="21" max="21" width="12.5703125" style="44" bestFit="1" customWidth="1"/>
    <col min="22" max="22" width="12" style="44" bestFit="1" customWidth="1"/>
    <col min="23" max="23" width="11.28515625" style="44" bestFit="1" customWidth="1"/>
    <col min="24" max="24" width="14.42578125" style="44" bestFit="1" customWidth="1"/>
    <col min="25" max="25" width="17.5703125" style="44" bestFit="1" customWidth="1"/>
    <col min="26" max="26" width="13" style="44" bestFit="1" customWidth="1"/>
    <col min="27" max="27" width="9.140625" style="44" bestFit="1"/>
    <col min="28" max="16384" width="9.140625" style="44"/>
  </cols>
  <sheetData>
    <row r="1" spans="1:20" ht="18.75" customHeight="1">
      <c r="A1" s="289" t="s">
        <v>9</v>
      </c>
      <c r="B1" s="289"/>
      <c r="C1" s="289"/>
      <c r="D1" s="289"/>
      <c r="E1" s="289"/>
      <c r="F1" s="289"/>
      <c r="G1" s="289"/>
      <c r="H1" s="289"/>
      <c r="I1" s="289"/>
      <c r="J1" s="289"/>
      <c r="K1" s="289"/>
      <c r="L1" s="289"/>
      <c r="M1" s="289"/>
      <c r="N1" s="289"/>
      <c r="O1" s="289"/>
      <c r="P1" s="289"/>
      <c r="Q1" s="289"/>
      <c r="R1" s="289"/>
      <c r="S1" s="289"/>
      <c r="T1" s="289"/>
    </row>
    <row r="2" spans="1:20" ht="15.75" customHeight="1">
      <c r="A2" s="284" t="s">
        <v>10</v>
      </c>
      <c r="B2" s="284" t="s">
        <v>11</v>
      </c>
      <c r="C2" s="284" t="s">
        <v>12</v>
      </c>
      <c r="D2" s="284" t="s">
        <v>13</v>
      </c>
      <c r="E2" s="284" t="s">
        <v>14</v>
      </c>
      <c r="F2" s="284"/>
      <c r="G2" s="284"/>
      <c r="H2" s="284"/>
      <c r="I2" s="284"/>
      <c r="J2" s="284"/>
      <c r="K2" s="284"/>
      <c r="L2" s="284"/>
      <c r="M2" s="284"/>
      <c r="N2" s="284"/>
      <c r="O2" s="284"/>
      <c r="P2" s="284"/>
      <c r="Q2" s="284"/>
      <c r="R2" s="284"/>
      <c r="S2" s="284"/>
      <c r="T2" s="284"/>
    </row>
    <row r="3" spans="1:20" s="113" customFormat="1" ht="15.75" customHeight="1">
      <c r="A3" s="284"/>
      <c r="B3" s="284"/>
      <c r="C3" s="284"/>
      <c r="D3" s="284"/>
      <c r="E3" s="294" t="s">
        <v>470</v>
      </c>
      <c r="F3" s="254"/>
      <c r="G3" s="254"/>
      <c r="H3" s="254"/>
      <c r="I3" s="296" t="s">
        <v>481</v>
      </c>
      <c r="J3" s="297"/>
      <c r="K3" s="298"/>
      <c r="L3" s="294" t="s">
        <v>471</v>
      </c>
      <c r="M3" s="254"/>
      <c r="N3" s="254"/>
      <c r="O3" s="254"/>
      <c r="P3" s="254"/>
      <c r="Q3" s="254"/>
      <c r="R3" s="254"/>
      <c r="S3" s="254"/>
      <c r="T3" s="254"/>
    </row>
    <row r="4" spans="1:20" ht="45">
      <c r="A4" s="284"/>
      <c r="B4" s="284"/>
      <c r="C4" s="284"/>
      <c r="D4" s="284"/>
      <c r="E4" s="295"/>
      <c r="F4" s="208">
        <v>2</v>
      </c>
      <c r="G4" s="208">
        <v>4</v>
      </c>
      <c r="H4" s="208">
        <v>5</v>
      </c>
      <c r="I4" s="255" t="s">
        <v>484</v>
      </c>
      <c r="J4" s="255" t="s">
        <v>482</v>
      </c>
      <c r="K4" s="255" t="s">
        <v>483</v>
      </c>
      <c r="L4" s="295"/>
      <c r="M4" s="208">
        <v>2</v>
      </c>
      <c r="N4" s="208">
        <v>4</v>
      </c>
      <c r="O4" s="208">
        <v>5</v>
      </c>
      <c r="P4" s="189" t="s">
        <v>472</v>
      </c>
      <c r="Q4" s="208">
        <v>2</v>
      </c>
      <c r="R4" s="208">
        <v>4</v>
      </c>
      <c r="S4" s="208">
        <v>5</v>
      </c>
      <c r="T4" s="190" t="s">
        <v>18</v>
      </c>
    </row>
    <row r="5" spans="1:20">
      <c r="A5" s="189">
        <v>1</v>
      </c>
      <c r="B5" s="189">
        <v>2</v>
      </c>
      <c r="C5" s="189">
        <v>3</v>
      </c>
      <c r="D5" s="189">
        <v>4</v>
      </c>
      <c r="E5" s="189">
        <v>5</v>
      </c>
      <c r="F5" s="208"/>
      <c r="G5" s="208"/>
      <c r="H5" s="208"/>
      <c r="I5" s="255"/>
      <c r="J5" s="255"/>
      <c r="K5" s="255"/>
      <c r="L5" s="189">
        <v>6</v>
      </c>
      <c r="M5" s="208"/>
      <c r="N5" s="208"/>
      <c r="O5" s="208"/>
      <c r="P5" s="189">
        <v>7</v>
      </c>
      <c r="Q5" s="208"/>
      <c r="R5" s="208"/>
      <c r="S5" s="208"/>
      <c r="T5" s="47">
        <v>8</v>
      </c>
    </row>
    <row r="6" spans="1:20">
      <c r="A6" s="290" t="s">
        <v>30</v>
      </c>
      <c r="B6" s="291" t="s">
        <v>31</v>
      </c>
      <c r="C6" s="284" t="s">
        <v>32</v>
      </c>
      <c r="D6" s="284" t="s">
        <v>32</v>
      </c>
      <c r="E6" s="292">
        <f>I6</f>
        <v>1532575.99</v>
      </c>
      <c r="F6" s="48"/>
      <c r="G6" s="48"/>
      <c r="H6" s="48"/>
      <c r="I6" s="299">
        <f>J6+K6</f>
        <v>1532575.99</v>
      </c>
      <c r="J6" s="299">
        <f>890702+268992.51</f>
        <v>1159694.51</v>
      </c>
      <c r="K6" s="299">
        <v>372881.48</v>
      </c>
      <c r="L6" s="293" t="s">
        <v>127</v>
      </c>
      <c r="M6" s="253"/>
      <c r="N6" s="253"/>
      <c r="O6" s="253"/>
      <c r="P6" s="293" t="s">
        <v>127</v>
      </c>
      <c r="Q6" s="49"/>
      <c r="R6" s="49"/>
      <c r="S6" s="49"/>
      <c r="T6" s="285" t="s">
        <v>127</v>
      </c>
    </row>
    <row r="7" spans="1:20">
      <c r="A7" s="290"/>
      <c r="B7" s="291"/>
      <c r="C7" s="284"/>
      <c r="D7" s="284"/>
      <c r="E7" s="292"/>
      <c r="F7" s="48"/>
      <c r="G7" s="48"/>
      <c r="H7" s="48"/>
      <c r="I7" s="300"/>
      <c r="J7" s="300"/>
      <c r="K7" s="300"/>
      <c r="L7" s="293"/>
      <c r="M7" s="253"/>
      <c r="N7" s="253"/>
      <c r="O7" s="253"/>
      <c r="P7" s="293"/>
      <c r="Q7" s="49"/>
      <c r="R7" s="49"/>
      <c r="S7" s="49"/>
      <c r="T7" s="285"/>
    </row>
    <row r="8" spans="1:20" s="113" customFormat="1" ht="15.75" hidden="1">
      <c r="A8" s="191"/>
      <c r="B8" s="192"/>
      <c r="C8" s="189"/>
      <c r="D8" s="189"/>
      <c r="E8" s="193"/>
      <c r="F8" s="48"/>
      <c r="G8" s="48"/>
      <c r="H8" s="48"/>
      <c r="I8" s="256"/>
      <c r="J8" s="256"/>
      <c r="K8" s="256"/>
      <c r="L8" s="142"/>
      <c r="M8" s="143"/>
      <c r="N8" s="143"/>
      <c r="O8" s="143"/>
      <c r="P8" s="142"/>
      <c r="Q8" s="144"/>
      <c r="R8" s="144"/>
      <c r="S8" s="144"/>
      <c r="T8" s="145"/>
    </row>
    <row r="9" spans="1:20" s="113" customFormat="1" ht="22.5" hidden="1" customHeight="1">
      <c r="A9" s="115"/>
      <c r="B9" s="115"/>
      <c r="C9" s="115"/>
      <c r="D9" s="115"/>
      <c r="E9" s="115"/>
      <c r="F9" s="48"/>
      <c r="G9" s="48"/>
      <c r="H9" s="48"/>
      <c r="I9" s="256"/>
      <c r="J9" s="256"/>
      <c r="K9" s="256"/>
      <c r="L9" s="153"/>
      <c r="M9" s="48"/>
      <c r="N9" s="48"/>
      <c r="O9" s="48"/>
      <c r="P9" s="115"/>
      <c r="Q9" s="115"/>
      <c r="R9" s="115"/>
      <c r="S9" s="115"/>
      <c r="T9" s="115"/>
    </row>
    <row r="10" spans="1:20" s="113" customFormat="1" ht="30.75" customHeight="1">
      <c r="A10" s="211" t="s">
        <v>33</v>
      </c>
      <c r="B10" s="154" t="s">
        <v>34</v>
      </c>
      <c r="C10" s="210" t="s">
        <v>32</v>
      </c>
      <c r="D10" s="210" t="s">
        <v>32</v>
      </c>
      <c r="E10" s="155" t="s">
        <v>127</v>
      </c>
      <c r="F10" s="152"/>
      <c r="G10" s="152"/>
      <c r="H10" s="152"/>
      <c r="I10" s="257"/>
      <c r="J10" s="257"/>
      <c r="K10" s="257"/>
      <c r="L10" s="204" t="s">
        <v>127</v>
      </c>
      <c r="M10" s="152"/>
      <c r="N10" s="152"/>
      <c r="O10" s="152"/>
      <c r="P10" s="155" t="s">
        <v>127</v>
      </c>
      <c r="Q10" s="156"/>
      <c r="R10" s="156"/>
      <c r="S10" s="156"/>
      <c r="T10" s="155" t="s">
        <v>127</v>
      </c>
    </row>
    <row r="11" spans="1:20" s="50" customFormat="1">
      <c r="A11" s="206" t="s">
        <v>35</v>
      </c>
      <c r="B11" s="197">
        <v>1000</v>
      </c>
      <c r="C11" s="197" t="s">
        <v>128</v>
      </c>
      <c r="D11" s="197" t="s">
        <v>128</v>
      </c>
      <c r="E11" s="198">
        <f>E15+E21+E27</f>
        <v>75877404.700000003</v>
      </c>
      <c r="F11" s="199">
        <f>F15</f>
        <v>0</v>
      </c>
      <c r="G11" s="199" t="str">
        <f>G15</f>
        <v>2020 год</v>
      </c>
      <c r="H11" s="199" t="e">
        <f>H24</f>
        <v>#REF!</v>
      </c>
      <c r="I11" s="258"/>
      <c r="J11" s="258"/>
      <c r="K11" s="258"/>
      <c r="L11" s="198">
        <f>L15+L21+L27</f>
        <v>62676502.950000003</v>
      </c>
      <c r="M11" s="51">
        <f>M15</f>
        <v>0</v>
      </c>
      <c r="N11" s="51" t="str">
        <f>N15</f>
        <v>2021 год</v>
      </c>
      <c r="O11" s="51">
        <v>4800</v>
      </c>
      <c r="P11" s="198">
        <f>P15+P21+P27</f>
        <v>57839751.079999998</v>
      </c>
      <c r="Q11" s="51">
        <f>Q15</f>
        <v>12701250</v>
      </c>
      <c r="R11" s="51">
        <f>R15</f>
        <v>46636352.270000003</v>
      </c>
      <c r="S11" s="51">
        <f>S24</f>
        <v>7200</v>
      </c>
      <c r="T11" s="200" t="s">
        <v>127</v>
      </c>
    </row>
    <row r="12" spans="1:20" s="131" customFormat="1" hidden="1">
      <c r="A12" s="147" t="s">
        <v>41</v>
      </c>
      <c r="B12" s="149"/>
      <c r="C12" s="149"/>
      <c r="D12" s="149"/>
      <c r="E12" s="149"/>
      <c r="F12" s="149"/>
      <c r="G12" s="149"/>
      <c r="H12" s="149"/>
      <c r="I12" s="259"/>
      <c r="J12" s="259"/>
      <c r="K12" s="259"/>
      <c r="L12" s="149"/>
      <c r="M12" s="149"/>
      <c r="N12" s="149"/>
      <c r="O12" s="149"/>
      <c r="P12" s="149"/>
      <c r="Q12" s="149"/>
      <c r="R12" s="149"/>
      <c r="S12" s="149"/>
      <c r="T12" s="151"/>
    </row>
    <row r="13" spans="1:20" ht="30">
      <c r="A13" s="191" t="s">
        <v>446</v>
      </c>
      <c r="B13" s="189">
        <v>1100</v>
      </c>
      <c r="C13" s="189">
        <v>120</v>
      </c>
      <c r="D13" s="189" t="s">
        <v>32</v>
      </c>
      <c r="E13" s="190" t="s">
        <v>127</v>
      </c>
      <c r="F13" s="208"/>
      <c r="G13" s="208"/>
      <c r="H13" s="208"/>
      <c r="I13" s="255"/>
      <c r="J13" s="255"/>
      <c r="K13" s="255"/>
      <c r="L13" s="190" t="s">
        <v>127</v>
      </c>
      <c r="M13" s="208"/>
      <c r="N13" s="208"/>
      <c r="O13" s="208"/>
      <c r="P13" s="190" t="s">
        <v>127</v>
      </c>
      <c r="Q13" s="208"/>
      <c r="R13" s="208"/>
      <c r="S13" s="208"/>
      <c r="T13" s="190" t="s">
        <v>127</v>
      </c>
    </row>
    <row r="14" spans="1:20">
      <c r="A14" s="191" t="s">
        <v>41</v>
      </c>
      <c r="B14" s="189">
        <v>1110</v>
      </c>
      <c r="C14" s="189" t="s">
        <v>32</v>
      </c>
      <c r="D14" s="189" t="s">
        <v>32</v>
      </c>
      <c r="E14" s="189" t="s">
        <v>32</v>
      </c>
      <c r="F14" s="208"/>
      <c r="G14" s="208"/>
      <c r="H14" s="208"/>
      <c r="I14" s="255"/>
      <c r="J14" s="255"/>
      <c r="K14" s="255"/>
      <c r="L14" s="189" t="s">
        <v>32</v>
      </c>
      <c r="M14" s="208"/>
      <c r="N14" s="208"/>
      <c r="O14" s="208"/>
      <c r="P14" s="189" t="s">
        <v>32</v>
      </c>
      <c r="Q14" s="208"/>
      <c r="R14" s="208"/>
      <c r="S14" s="208"/>
      <c r="T14" s="190" t="s">
        <v>32</v>
      </c>
    </row>
    <row r="15" spans="1:20">
      <c r="A15" s="290" t="s">
        <v>38</v>
      </c>
      <c r="B15" s="284">
        <v>1200</v>
      </c>
      <c r="C15" s="284">
        <v>130</v>
      </c>
      <c r="D15" s="284" t="s">
        <v>32</v>
      </c>
      <c r="E15" s="301">
        <f>E17+11490000</f>
        <v>75877404.700000003</v>
      </c>
      <c r="F15" s="303"/>
      <c r="G15" s="303" t="str">
        <f>[1]Лист12!F299</f>
        <v>2020 год</v>
      </c>
      <c r="H15" s="303"/>
      <c r="I15" s="260"/>
      <c r="J15" s="260"/>
      <c r="K15" s="260"/>
      <c r="L15" s="304">
        <f>L17+11490000</f>
        <v>62676502.950000003</v>
      </c>
      <c r="M15" s="303"/>
      <c r="N15" s="303" t="str">
        <f>[1]Лист12!G299</f>
        <v>2021 год</v>
      </c>
      <c r="O15" s="303"/>
      <c r="P15" s="304">
        <f>P17+11490000</f>
        <v>57839751.079999998</v>
      </c>
      <c r="Q15" s="303">
        <f>[1]Лист12!H302</f>
        <v>12701250</v>
      </c>
      <c r="R15" s="303">
        <f>[1]Лист12!H301</f>
        <v>46636352.270000003</v>
      </c>
      <c r="S15" s="303"/>
      <c r="T15" s="285" t="s">
        <v>127</v>
      </c>
    </row>
    <row r="16" spans="1:20" ht="30" customHeight="1">
      <c r="A16" s="290"/>
      <c r="B16" s="284"/>
      <c r="C16" s="284"/>
      <c r="D16" s="284"/>
      <c r="E16" s="302">
        <f t="shared" ref="E16" si="0">50522159.64+11490000</f>
        <v>62012159.640000001</v>
      </c>
      <c r="F16" s="303"/>
      <c r="G16" s="303">
        <f>[1]Лист12!F300</f>
        <v>52297.49</v>
      </c>
      <c r="H16" s="303"/>
      <c r="I16" s="260"/>
      <c r="J16" s="260"/>
      <c r="K16" s="260"/>
      <c r="L16" s="304">
        <f t="shared" ref="L16" si="1">42206072.04+11490000</f>
        <v>53696072.039999999</v>
      </c>
      <c r="M16" s="303"/>
      <c r="N16" s="303">
        <f>[1]Лист12!G300</f>
        <v>4800</v>
      </c>
      <c r="O16" s="303"/>
      <c r="P16" s="304">
        <f t="shared" ref="P16" si="2">41798874.44+11490000</f>
        <v>53288874.439999998</v>
      </c>
      <c r="Q16" s="303"/>
      <c r="R16" s="303"/>
      <c r="S16" s="303"/>
      <c r="T16" s="285"/>
    </row>
    <row r="17" spans="1:21" ht="90">
      <c r="A17" s="191" t="s">
        <v>431</v>
      </c>
      <c r="B17" s="189">
        <v>1210</v>
      </c>
      <c r="C17" s="189">
        <v>130</v>
      </c>
      <c r="D17" s="193" t="s">
        <v>32</v>
      </c>
      <c r="E17" s="195">
        <v>64387404.700000003</v>
      </c>
      <c r="F17" s="194"/>
      <c r="G17" s="194">
        <f>[1]Лист12!F301</f>
        <v>54345789.049999997</v>
      </c>
      <c r="H17" s="194"/>
      <c r="I17" s="260"/>
      <c r="J17" s="260"/>
      <c r="K17" s="260"/>
      <c r="L17" s="195">
        <v>51186502.950000003</v>
      </c>
      <c r="M17" s="194"/>
      <c r="N17" s="194">
        <f>[1]Лист12!G301</f>
        <v>46508233.899999999</v>
      </c>
      <c r="O17" s="194"/>
      <c r="P17" s="195">
        <v>46349751.079999998</v>
      </c>
      <c r="Q17" s="194"/>
      <c r="R17" s="194">
        <f>[1]Лист12!H301</f>
        <v>46636352.270000003</v>
      </c>
      <c r="S17" s="194"/>
      <c r="T17" s="190" t="s">
        <v>127</v>
      </c>
    </row>
    <row r="18" spans="1:21" ht="29.25" customHeight="1">
      <c r="A18" s="191" t="s">
        <v>129</v>
      </c>
      <c r="B18" s="189">
        <v>1300</v>
      </c>
      <c r="C18" s="189">
        <v>140</v>
      </c>
      <c r="D18" s="193" t="s">
        <v>32</v>
      </c>
      <c r="E18" s="195" t="s">
        <v>127</v>
      </c>
      <c r="F18" s="194"/>
      <c r="G18" s="194"/>
      <c r="H18" s="194"/>
      <c r="I18" s="260"/>
      <c r="J18" s="260"/>
      <c r="K18" s="260"/>
      <c r="L18" s="195" t="s">
        <v>127</v>
      </c>
      <c r="M18" s="194"/>
      <c r="N18" s="194"/>
      <c r="O18" s="194"/>
      <c r="P18" s="195" t="s">
        <v>127</v>
      </c>
      <c r="Q18" s="194"/>
      <c r="R18" s="194"/>
      <c r="S18" s="194"/>
      <c r="T18" s="190" t="s">
        <v>127</v>
      </c>
    </row>
    <row r="19" spans="1:21" ht="12" customHeight="1">
      <c r="A19" s="290" t="s">
        <v>41</v>
      </c>
      <c r="B19" s="284">
        <v>1310</v>
      </c>
      <c r="C19" s="284">
        <v>140</v>
      </c>
      <c r="D19" s="284" t="s">
        <v>32</v>
      </c>
      <c r="E19" s="305" t="s">
        <v>32</v>
      </c>
      <c r="F19" s="194"/>
      <c r="G19" s="194"/>
      <c r="H19" s="194"/>
      <c r="I19" s="260"/>
      <c r="J19" s="260"/>
      <c r="K19" s="260"/>
      <c r="L19" s="304" t="s">
        <v>32</v>
      </c>
      <c r="M19" s="194"/>
      <c r="N19" s="194"/>
      <c r="O19" s="194"/>
      <c r="P19" s="304" t="s">
        <v>32</v>
      </c>
      <c r="Q19" s="194"/>
      <c r="R19" s="194"/>
      <c r="S19" s="194"/>
      <c r="T19" s="285" t="s">
        <v>32</v>
      </c>
    </row>
    <row r="20" spans="1:21">
      <c r="A20" s="290"/>
      <c r="B20" s="284"/>
      <c r="C20" s="284"/>
      <c r="D20" s="284"/>
      <c r="E20" s="306"/>
      <c r="F20" s="194"/>
      <c r="G20" s="194"/>
      <c r="H20" s="194"/>
      <c r="I20" s="260"/>
      <c r="J20" s="260"/>
      <c r="K20" s="260"/>
      <c r="L20" s="304"/>
      <c r="M20" s="194"/>
      <c r="N20" s="194"/>
      <c r="O20" s="194"/>
      <c r="P20" s="304"/>
      <c r="Q20" s="194"/>
      <c r="R20" s="194"/>
      <c r="S20" s="194"/>
      <c r="T20" s="285"/>
    </row>
    <row r="21" spans="1:21" s="50" customFormat="1" ht="30">
      <c r="A21" s="206" t="s">
        <v>130</v>
      </c>
      <c r="B21" s="197">
        <v>1400</v>
      </c>
      <c r="C21" s="197">
        <v>150</v>
      </c>
      <c r="D21" s="198" t="s">
        <v>32</v>
      </c>
      <c r="E21" s="201">
        <v>0</v>
      </c>
      <c r="F21" s="203"/>
      <c r="G21" s="203"/>
      <c r="H21" s="203"/>
      <c r="I21" s="261"/>
      <c r="J21" s="261"/>
      <c r="K21" s="261"/>
      <c r="L21" s="201">
        <f>L22</f>
        <v>0</v>
      </c>
      <c r="M21" s="203"/>
      <c r="N21" s="203"/>
      <c r="O21" s="203"/>
      <c r="P21" s="201">
        <f>P22</f>
        <v>0</v>
      </c>
      <c r="Q21" s="203"/>
      <c r="R21" s="203"/>
      <c r="S21" s="203"/>
      <c r="T21" s="200" t="s">
        <v>127</v>
      </c>
    </row>
    <row r="22" spans="1:21" ht="30" customHeight="1">
      <c r="A22" s="191" t="s">
        <v>432</v>
      </c>
      <c r="B22" s="189">
        <v>1410</v>
      </c>
      <c r="C22" s="189">
        <v>150</v>
      </c>
      <c r="D22" s="193" t="s">
        <v>32</v>
      </c>
      <c r="E22" s="195">
        <v>0</v>
      </c>
      <c r="F22" s="194"/>
      <c r="G22" s="194"/>
      <c r="H22" s="194"/>
      <c r="I22" s="260"/>
      <c r="J22" s="260"/>
      <c r="K22" s="260"/>
      <c r="L22" s="195">
        <v>0</v>
      </c>
      <c r="M22" s="194"/>
      <c r="N22" s="194"/>
      <c r="O22" s="194"/>
      <c r="P22" s="195">
        <v>0</v>
      </c>
      <c r="Q22" s="194"/>
      <c r="R22" s="194"/>
      <c r="S22" s="194"/>
      <c r="T22" s="190" t="s">
        <v>127</v>
      </c>
      <c r="U22" s="53"/>
    </row>
    <row r="23" spans="1:21" ht="31.5" customHeight="1">
      <c r="A23" s="191" t="s">
        <v>131</v>
      </c>
      <c r="B23" s="189">
        <v>1420</v>
      </c>
      <c r="C23" s="189">
        <v>150</v>
      </c>
      <c r="D23" s="193" t="s">
        <v>32</v>
      </c>
      <c r="E23" s="190" t="s">
        <v>127</v>
      </c>
      <c r="F23" s="190" t="s">
        <v>127</v>
      </c>
      <c r="G23" s="190" t="s">
        <v>127</v>
      </c>
      <c r="H23" s="190" t="s">
        <v>127</v>
      </c>
      <c r="I23" s="262"/>
      <c r="J23" s="262"/>
      <c r="K23" s="262"/>
      <c r="L23" s="190" t="s">
        <v>127</v>
      </c>
      <c r="M23" s="190" t="s">
        <v>127</v>
      </c>
      <c r="N23" s="190" t="s">
        <v>127</v>
      </c>
      <c r="O23" s="190" t="s">
        <v>127</v>
      </c>
      <c r="P23" s="190" t="s">
        <v>127</v>
      </c>
      <c r="Q23" s="190" t="s">
        <v>127</v>
      </c>
      <c r="R23" s="190" t="s">
        <v>127</v>
      </c>
      <c r="S23" s="190" t="s">
        <v>127</v>
      </c>
      <c r="T23" s="190" t="s">
        <v>127</v>
      </c>
      <c r="U23" s="53"/>
    </row>
    <row r="24" spans="1:21">
      <c r="A24" s="290" t="s">
        <v>132</v>
      </c>
      <c r="B24" s="284">
        <v>1500</v>
      </c>
      <c r="C24" s="284">
        <v>180</v>
      </c>
      <c r="D24" s="284" t="s">
        <v>32</v>
      </c>
      <c r="E24" s="305" t="s">
        <v>127</v>
      </c>
      <c r="F24" s="303"/>
      <c r="G24" s="303"/>
      <c r="H24" s="303" t="e">
        <f>#REF!</f>
        <v>#REF!</v>
      </c>
      <c r="I24" s="260"/>
      <c r="J24" s="260"/>
      <c r="K24" s="260"/>
      <c r="L24" s="304" t="s">
        <v>127</v>
      </c>
      <c r="M24" s="303"/>
      <c r="N24" s="303"/>
      <c r="O24" s="303"/>
      <c r="P24" s="304" t="s">
        <v>127</v>
      </c>
      <c r="Q24" s="303"/>
      <c r="R24" s="303"/>
      <c r="S24" s="303">
        <f>[1]Лист12!H300</f>
        <v>7200</v>
      </c>
      <c r="T24" s="285" t="s">
        <v>127</v>
      </c>
      <c r="U24" s="53"/>
    </row>
    <row r="25" spans="1:21" ht="8.25" hidden="1" customHeight="1">
      <c r="A25" s="290"/>
      <c r="B25" s="284"/>
      <c r="C25" s="284"/>
      <c r="D25" s="284"/>
      <c r="E25" s="307"/>
      <c r="F25" s="303"/>
      <c r="G25" s="303"/>
      <c r="H25" s="303"/>
      <c r="I25" s="260"/>
      <c r="J25" s="260"/>
      <c r="K25" s="260"/>
      <c r="L25" s="304"/>
      <c r="M25" s="303"/>
      <c r="N25" s="303"/>
      <c r="O25" s="303"/>
      <c r="P25" s="304"/>
      <c r="Q25" s="303"/>
      <c r="R25" s="303"/>
      <c r="S25" s="303"/>
      <c r="T25" s="285"/>
    </row>
    <row r="26" spans="1:21" ht="23.25" hidden="1" customHeight="1">
      <c r="A26" s="290"/>
      <c r="B26" s="284"/>
      <c r="C26" s="284"/>
      <c r="D26" s="284"/>
      <c r="E26" s="306"/>
      <c r="F26" s="303"/>
      <c r="G26" s="303"/>
      <c r="H26" s="303"/>
      <c r="I26" s="260"/>
      <c r="J26" s="260"/>
      <c r="K26" s="260"/>
      <c r="L26" s="304"/>
      <c r="M26" s="303"/>
      <c r="N26" s="303"/>
      <c r="O26" s="303"/>
      <c r="P26" s="304"/>
      <c r="Q26" s="303"/>
      <c r="R26" s="303"/>
      <c r="S26" s="303"/>
      <c r="T26" s="285"/>
    </row>
    <row r="27" spans="1:21" ht="14.25" customHeight="1">
      <c r="A27" s="283" t="s">
        <v>433</v>
      </c>
      <c r="B27" s="284">
        <v>1900</v>
      </c>
      <c r="C27" s="284" t="s">
        <v>32</v>
      </c>
      <c r="D27" s="284" t="s">
        <v>32</v>
      </c>
      <c r="E27" s="305">
        <f>E35</f>
        <v>0</v>
      </c>
      <c r="F27" s="208"/>
      <c r="G27" s="208"/>
      <c r="H27" s="208"/>
      <c r="I27" s="263"/>
      <c r="J27" s="263"/>
      <c r="K27" s="263"/>
      <c r="L27" s="305">
        <f>L35</f>
        <v>0</v>
      </c>
      <c r="M27" s="208"/>
      <c r="N27" s="208"/>
      <c r="O27" s="208"/>
      <c r="P27" s="305">
        <f>P35</f>
        <v>0</v>
      </c>
      <c r="Q27" s="208"/>
      <c r="R27" s="208"/>
      <c r="S27" s="208"/>
      <c r="T27" s="285" t="s">
        <v>127</v>
      </c>
    </row>
    <row r="28" spans="1:21" ht="15.75" customHeight="1">
      <c r="A28" s="283"/>
      <c r="B28" s="284"/>
      <c r="C28" s="284"/>
      <c r="D28" s="284"/>
      <c r="E28" s="306"/>
      <c r="F28" s="208"/>
      <c r="G28" s="208"/>
      <c r="H28" s="208"/>
      <c r="I28" s="264"/>
      <c r="J28" s="264"/>
      <c r="K28" s="264"/>
      <c r="L28" s="306"/>
      <c r="M28" s="208"/>
      <c r="N28" s="208"/>
      <c r="O28" s="208"/>
      <c r="P28" s="306"/>
      <c r="Q28" s="208"/>
      <c r="R28" s="208"/>
      <c r="S28" s="208"/>
      <c r="T28" s="285"/>
    </row>
    <row r="29" spans="1:21" ht="13.5" customHeight="1">
      <c r="A29" s="283" t="s">
        <v>41</v>
      </c>
      <c r="B29" s="284"/>
      <c r="C29" s="284"/>
      <c r="D29" s="284"/>
      <c r="E29" s="294"/>
      <c r="F29" s="208"/>
      <c r="G29" s="208"/>
      <c r="H29" s="208"/>
      <c r="I29" s="263"/>
      <c r="J29" s="263"/>
      <c r="K29" s="263"/>
      <c r="L29" s="294"/>
      <c r="M29" s="208"/>
      <c r="N29" s="208"/>
      <c r="O29" s="208"/>
      <c r="P29" s="294"/>
      <c r="Q29" s="208"/>
      <c r="R29" s="208"/>
      <c r="S29" s="208"/>
      <c r="T29" s="285"/>
    </row>
    <row r="30" spans="1:21" ht="3.75" customHeight="1">
      <c r="A30" s="283"/>
      <c r="B30" s="284"/>
      <c r="C30" s="284"/>
      <c r="D30" s="284"/>
      <c r="E30" s="295"/>
      <c r="F30" s="208"/>
      <c r="G30" s="208"/>
      <c r="H30" s="208"/>
      <c r="I30" s="264"/>
      <c r="J30" s="264"/>
      <c r="K30" s="264"/>
      <c r="L30" s="295"/>
      <c r="M30" s="208"/>
      <c r="N30" s="208"/>
      <c r="O30" s="208"/>
      <c r="P30" s="295"/>
      <c r="Q30" s="208"/>
      <c r="R30" s="208"/>
      <c r="S30" s="208"/>
      <c r="T30" s="285"/>
    </row>
    <row r="31" spans="1:21" ht="2.25" customHeight="1">
      <c r="A31" s="290" t="s">
        <v>133</v>
      </c>
      <c r="B31" s="284">
        <v>1980</v>
      </c>
      <c r="C31" s="284" t="s">
        <v>32</v>
      </c>
      <c r="D31" s="284" t="s">
        <v>32</v>
      </c>
      <c r="E31" s="305">
        <f>E35</f>
        <v>0</v>
      </c>
      <c r="F31" s="208"/>
      <c r="G31" s="208"/>
      <c r="H31" s="208"/>
      <c r="I31" s="263"/>
      <c r="J31" s="263"/>
      <c r="K31" s="263"/>
      <c r="L31" s="305">
        <f>L35</f>
        <v>0</v>
      </c>
      <c r="M31" s="208"/>
      <c r="N31" s="208"/>
      <c r="O31" s="208"/>
      <c r="P31" s="305">
        <f>P35</f>
        <v>0</v>
      </c>
      <c r="Q31" s="208"/>
      <c r="R31" s="208"/>
      <c r="S31" s="208"/>
      <c r="T31" s="285" t="s">
        <v>127</v>
      </c>
    </row>
    <row r="32" spans="1:21">
      <c r="A32" s="290"/>
      <c r="B32" s="284"/>
      <c r="C32" s="284"/>
      <c r="D32" s="284"/>
      <c r="E32" s="307"/>
      <c r="F32" s="208"/>
      <c r="G32" s="208"/>
      <c r="H32" s="208"/>
      <c r="I32" s="265"/>
      <c r="J32" s="265"/>
      <c r="K32" s="265"/>
      <c r="L32" s="307"/>
      <c r="M32" s="208"/>
      <c r="N32" s="208"/>
      <c r="O32" s="208"/>
      <c r="P32" s="307"/>
      <c r="Q32" s="208"/>
      <c r="R32" s="208"/>
      <c r="S32" s="208"/>
      <c r="T32" s="285"/>
    </row>
    <row r="33" spans="1:21" ht="8.25" customHeight="1">
      <c r="A33" s="290"/>
      <c r="B33" s="284"/>
      <c r="C33" s="284"/>
      <c r="D33" s="284"/>
      <c r="E33" s="306"/>
      <c r="F33" s="208"/>
      <c r="G33" s="208"/>
      <c r="H33" s="208"/>
      <c r="I33" s="264"/>
      <c r="J33" s="264"/>
      <c r="K33" s="264"/>
      <c r="L33" s="306"/>
      <c r="M33" s="208"/>
      <c r="N33" s="208"/>
      <c r="O33" s="208"/>
      <c r="P33" s="306"/>
      <c r="Q33" s="208"/>
      <c r="R33" s="208"/>
      <c r="S33" s="208"/>
      <c r="T33" s="285"/>
    </row>
    <row r="34" spans="1:21" s="131" customFormat="1" hidden="1">
      <c r="A34" s="126" t="s">
        <v>134</v>
      </c>
      <c r="B34" s="149" t="s">
        <v>32</v>
      </c>
      <c r="C34" s="127" t="s">
        <v>32</v>
      </c>
      <c r="D34" s="127" t="s">
        <v>32</v>
      </c>
      <c r="E34" s="127" t="s">
        <v>32</v>
      </c>
      <c r="F34" s="148"/>
      <c r="G34" s="148"/>
      <c r="H34" s="148"/>
      <c r="I34" s="266"/>
      <c r="J34" s="266"/>
      <c r="K34" s="266"/>
      <c r="L34" s="127" t="s">
        <v>32</v>
      </c>
      <c r="M34" s="148"/>
      <c r="N34" s="148"/>
      <c r="O34" s="148"/>
      <c r="P34" s="127" t="s">
        <v>32</v>
      </c>
      <c r="Q34" s="148"/>
      <c r="R34" s="148"/>
      <c r="S34" s="148"/>
      <c r="T34" s="130" t="s">
        <v>32</v>
      </c>
    </row>
    <row r="35" spans="1:21" ht="60" hidden="1">
      <c r="A35" s="120" t="s">
        <v>445</v>
      </c>
      <c r="B35" s="121">
        <v>1981</v>
      </c>
      <c r="C35" s="121">
        <v>510</v>
      </c>
      <c r="D35" s="121" t="s">
        <v>32</v>
      </c>
      <c r="E35" s="122">
        <v>0</v>
      </c>
      <c r="F35" s="123"/>
      <c r="G35" s="123"/>
      <c r="H35" s="123"/>
      <c r="I35" s="255"/>
      <c r="J35" s="255"/>
      <c r="K35" s="255"/>
      <c r="L35" s="124">
        <v>0</v>
      </c>
      <c r="M35" s="125"/>
      <c r="N35" s="125"/>
      <c r="O35" s="125"/>
      <c r="P35" s="124">
        <v>0</v>
      </c>
      <c r="Q35" s="123"/>
      <c r="R35" s="123"/>
      <c r="S35" s="123"/>
      <c r="T35" s="124" t="s">
        <v>127</v>
      </c>
    </row>
    <row r="36" spans="1:21" ht="46.5" hidden="1" customHeight="1">
      <c r="A36" s="120" t="s">
        <v>135</v>
      </c>
      <c r="B36" s="121">
        <v>1982</v>
      </c>
      <c r="C36" s="121">
        <v>510</v>
      </c>
      <c r="D36" s="121" t="s">
        <v>32</v>
      </c>
      <c r="E36" s="121" t="s">
        <v>127</v>
      </c>
      <c r="F36" s="123"/>
      <c r="G36" s="123"/>
      <c r="H36" s="123"/>
      <c r="I36" s="255"/>
      <c r="J36" s="255"/>
      <c r="K36" s="255"/>
      <c r="L36" s="121" t="s">
        <v>127</v>
      </c>
      <c r="M36" s="123"/>
      <c r="N36" s="123"/>
      <c r="O36" s="123"/>
      <c r="P36" s="121" t="s">
        <v>127</v>
      </c>
      <c r="Q36" s="123"/>
      <c r="R36" s="123"/>
      <c r="S36" s="123"/>
      <c r="T36" s="124" t="s">
        <v>127</v>
      </c>
      <c r="U36" s="53"/>
    </row>
    <row r="37" spans="1:21" s="50" customFormat="1">
      <c r="A37" s="308" t="s">
        <v>58</v>
      </c>
      <c r="B37" s="309">
        <v>2000</v>
      </c>
      <c r="C37" s="309" t="s">
        <v>32</v>
      </c>
      <c r="D37" s="309" t="s">
        <v>32</v>
      </c>
      <c r="E37" s="310">
        <f>E39+E70+E94</f>
        <v>77409980.689999998</v>
      </c>
      <c r="F37" s="312" t="e">
        <f>F39+F61+F70+#REF!</f>
        <v>#REF!</v>
      </c>
      <c r="G37" s="312" t="e">
        <f>G39+G61+G70+#REF!</f>
        <v>#REF!</v>
      </c>
      <c r="H37" s="312" t="e">
        <f>H39+H61+H70+#REF!</f>
        <v>#REF!</v>
      </c>
      <c r="I37" s="267"/>
      <c r="J37" s="267"/>
      <c r="K37" s="267"/>
      <c r="L37" s="312">
        <f>L39+L70+L94</f>
        <v>62676502.950000003</v>
      </c>
      <c r="M37" s="312">
        <f>M39+M70+M94</f>
        <v>32940680.120000001</v>
      </c>
      <c r="N37" s="312">
        <f>N39+N70+N94</f>
        <v>39909283.43</v>
      </c>
      <c r="O37" s="312">
        <f>O39+O70+O94</f>
        <v>30798800.93</v>
      </c>
      <c r="P37" s="312">
        <f>P39+P70+P94</f>
        <v>57839751.079999998</v>
      </c>
      <c r="Q37" s="313" t="e">
        <f>Q39+Q61+Q70+#REF!+Q79</f>
        <v>#REF!</v>
      </c>
      <c r="R37" s="313" t="e">
        <f>R39+R61+R70+#REF!+R79</f>
        <v>#REF!</v>
      </c>
      <c r="S37" s="313" t="e">
        <f>S39+S61+S70+#REF!+S79</f>
        <v>#REF!</v>
      </c>
      <c r="T37" s="315" t="s">
        <v>127</v>
      </c>
    </row>
    <row r="38" spans="1:21" s="50" customFormat="1">
      <c r="A38" s="308"/>
      <c r="B38" s="309"/>
      <c r="C38" s="309"/>
      <c r="D38" s="309"/>
      <c r="E38" s="311"/>
      <c r="F38" s="309"/>
      <c r="G38" s="309"/>
      <c r="H38" s="309"/>
      <c r="I38" s="268"/>
      <c r="J38" s="268"/>
      <c r="K38" s="268"/>
      <c r="L38" s="309"/>
      <c r="M38" s="309"/>
      <c r="N38" s="309"/>
      <c r="O38" s="309"/>
      <c r="P38" s="309"/>
      <c r="Q38" s="314"/>
      <c r="R38" s="314"/>
      <c r="S38" s="314"/>
      <c r="T38" s="315"/>
    </row>
    <row r="39" spans="1:21" s="50" customFormat="1">
      <c r="A39" s="308" t="s">
        <v>434</v>
      </c>
      <c r="B39" s="309">
        <v>2100</v>
      </c>
      <c r="C39" s="309" t="s">
        <v>32</v>
      </c>
      <c r="D39" s="309" t="s">
        <v>32</v>
      </c>
      <c r="E39" s="316">
        <f>E42+E46+E55</f>
        <v>52445182.240000002</v>
      </c>
      <c r="F39" s="318">
        <f>F42+F44+F45+F46+F55</f>
        <v>38099673.390000001</v>
      </c>
      <c r="G39" s="318">
        <f>G42+G44+G45+G46+G55</f>
        <v>73050159.519999996</v>
      </c>
      <c r="H39" s="318">
        <f>H42+H44+H45+H46+H55</f>
        <v>29624814.18</v>
      </c>
      <c r="I39" s="269"/>
      <c r="J39" s="269"/>
      <c r="K39" s="269"/>
      <c r="L39" s="318">
        <f>L42+L46+L55</f>
        <v>39724755.020000003</v>
      </c>
      <c r="M39" s="318">
        <f>M42+M46+M55</f>
        <v>32913410.559999999</v>
      </c>
      <c r="N39" s="318">
        <f>N42+N46+N55</f>
        <v>37800906.619999997</v>
      </c>
      <c r="O39" s="318">
        <f>O42+O46+O55</f>
        <v>30779099.93</v>
      </c>
      <c r="P39" s="318">
        <f>P42+P46+P55</f>
        <v>42659222.850000001</v>
      </c>
      <c r="Q39" s="318">
        <f>Q42+Q44+Q45+Q46+Q55</f>
        <v>7911517.0099999998</v>
      </c>
      <c r="R39" s="318">
        <f>R42+R44+R45+R46+R55</f>
        <v>36435442.5</v>
      </c>
      <c r="S39" s="318">
        <f>S42+S44+S45+S46+S55</f>
        <v>7200</v>
      </c>
      <c r="T39" s="315" t="s">
        <v>127</v>
      </c>
    </row>
    <row r="40" spans="1:21" s="50" customFormat="1">
      <c r="A40" s="308"/>
      <c r="B40" s="309"/>
      <c r="C40" s="309"/>
      <c r="D40" s="309"/>
      <c r="E40" s="317"/>
      <c r="F40" s="309"/>
      <c r="G40" s="309"/>
      <c r="H40" s="309"/>
      <c r="I40" s="268"/>
      <c r="J40" s="268"/>
      <c r="K40" s="268"/>
      <c r="L40" s="309"/>
      <c r="M40" s="309"/>
      <c r="N40" s="309"/>
      <c r="O40" s="309"/>
      <c r="P40" s="309"/>
      <c r="Q40" s="309"/>
      <c r="R40" s="309"/>
      <c r="S40" s="309"/>
      <c r="T40" s="315"/>
    </row>
    <row r="41" spans="1:21" s="131" customFormat="1" hidden="1">
      <c r="A41" s="126" t="s">
        <v>41</v>
      </c>
      <c r="B41" s="127" t="s">
        <v>32</v>
      </c>
      <c r="C41" s="127" t="s">
        <v>32</v>
      </c>
      <c r="D41" s="127" t="s">
        <v>32</v>
      </c>
      <c r="E41" s="127" t="s">
        <v>32</v>
      </c>
      <c r="F41" s="148"/>
      <c r="G41" s="148"/>
      <c r="H41" s="148"/>
      <c r="I41" s="266"/>
      <c r="J41" s="266"/>
      <c r="K41" s="266"/>
      <c r="L41" s="127" t="s">
        <v>32</v>
      </c>
      <c r="M41" s="148"/>
      <c r="N41" s="148"/>
      <c r="O41" s="148"/>
      <c r="P41" s="127" t="s">
        <v>32</v>
      </c>
      <c r="Q41" s="148"/>
      <c r="R41" s="148"/>
      <c r="S41" s="148"/>
      <c r="T41" s="130" t="s">
        <v>32</v>
      </c>
    </row>
    <row r="42" spans="1:21" s="50" customFormat="1">
      <c r="A42" s="308" t="s">
        <v>444</v>
      </c>
      <c r="B42" s="319">
        <v>2110</v>
      </c>
      <c r="C42" s="309">
        <v>111</v>
      </c>
      <c r="D42" s="320" t="s">
        <v>464</v>
      </c>
      <c r="E42" s="316">
        <f>E44+E45</f>
        <v>39267114.329999998</v>
      </c>
      <c r="F42" s="321">
        <f>[1]Лист5!L79</f>
        <v>4918649.08</v>
      </c>
      <c r="G42" s="321">
        <f>[1]Лист5!L57</f>
        <v>32780340.52</v>
      </c>
      <c r="H42" s="321">
        <v>0</v>
      </c>
      <c r="I42" s="261"/>
      <c r="J42" s="261"/>
      <c r="K42" s="261"/>
      <c r="L42" s="318">
        <f>L44+L45</f>
        <v>29809968.460000001</v>
      </c>
      <c r="M42" s="318">
        <f>M44+M45</f>
        <v>29314701.91</v>
      </c>
      <c r="N42" s="318">
        <f>N44+N45</f>
        <v>28424163.699999999</v>
      </c>
      <c r="O42" s="318">
        <f>O44+O45</f>
        <v>29649271.91</v>
      </c>
      <c r="P42" s="318">
        <f>P44+P45</f>
        <v>32015747.210000001</v>
      </c>
      <c r="Q42" s="321">
        <f>[1]Лист5!N79</f>
        <v>5207036.58</v>
      </c>
      <c r="R42" s="321">
        <f>[1]Лист5!N57</f>
        <v>27124887.949999999</v>
      </c>
      <c r="S42" s="321">
        <v>0</v>
      </c>
      <c r="T42" s="315" t="s">
        <v>127</v>
      </c>
    </row>
    <row r="43" spans="1:21" s="50" customFormat="1">
      <c r="A43" s="308"/>
      <c r="B43" s="319"/>
      <c r="C43" s="309"/>
      <c r="D43" s="320"/>
      <c r="E43" s="317"/>
      <c r="F43" s="321"/>
      <c r="G43" s="321"/>
      <c r="H43" s="321"/>
      <c r="I43" s="261"/>
      <c r="J43" s="261"/>
      <c r="K43" s="261"/>
      <c r="L43" s="318"/>
      <c r="M43" s="318"/>
      <c r="N43" s="318"/>
      <c r="O43" s="318"/>
      <c r="P43" s="318"/>
      <c r="Q43" s="321"/>
      <c r="R43" s="321"/>
      <c r="S43" s="321"/>
      <c r="T43" s="315"/>
      <c r="U43" s="50" t="s">
        <v>461</v>
      </c>
    </row>
    <row r="44" spans="1:21" s="116" customFormat="1" hidden="1">
      <c r="A44" s="170" t="s">
        <v>430</v>
      </c>
      <c r="B44" s="163">
        <v>2111</v>
      </c>
      <c r="C44" s="171">
        <v>111</v>
      </c>
      <c r="D44" s="171">
        <v>211</v>
      </c>
      <c r="E44" s="178">
        <f>37961413.68+I44</f>
        <v>38852115.68</v>
      </c>
      <c r="F44" s="179">
        <v>29563471.91</v>
      </c>
      <c r="G44" s="179">
        <v>29228901.91</v>
      </c>
      <c r="H44" s="179">
        <v>28338363.699999999</v>
      </c>
      <c r="I44" s="270">
        <f>J44+K44</f>
        <v>890702</v>
      </c>
      <c r="J44" s="270">
        <v>890702</v>
      </c>
      <c r="K44" s="270">
        <v>0</v>
      </c>
      <c r="L44" s="178">
        <v>29736566.350000001</v>
      </c>
      <c r="M44" s="179">
        <v>29228901.91</v>
      </c>
      <c r="N44" s="179">
        <v>28338363.699999999</v>
      </c>
      <c r="O44" s="179">
        <v>29563471.91</v>
      </c>
      <c r="P44" s="178">
        <v>32015747.210000001</v>
      </c>
      <c r="Q44" s="179">
        <v>3000</v>
      </c>
      <c r="R44" s="179">
        <v>94000</v>
      </c>
      <c r="S44" s="179">
        <v>0</v>
      </c>
      <c r="T44" s="175" t="s">
        <v>127</v>
      </c>
    </row>
    <row r="45" spans="1:21" s="116" customFormat="1" ht="30" hidden="1">
      <c r="A45" s="170" t="s">
        <v>136</v>
      </c>
      <c r="B45" s="163">
        <v>2112</v>
      </c>
      <c r="C45" s="171">
        <v>111</v>
      </c>
      <c r="D45" s="171">
        <v>266</v>
      </c>
      <c r="E45" s="178">
        <v>414998.65</v>
      </c>
      <c r="F45" s="179">
        <v>85800</v>
      </c>
      <c r="G45" s="179">
        <v>85800</v>
      </c>
      <c r="H45" s="179">
        <v>85800</v>
      </c>
      <c r="I45" s="270"/>
      <c r="J45" s="270"/>
      <c r="K45" s="270"/>
      <c r="L45" s="178">
        <v>73402.11</v>
      </c>
      <c r="M45" s="179">
        <v>85800</v>
      </c>
      <c r="N45" s="179">
        <v>85800</v>
      </c>
      <c r="O45" s="179">
        <v>85800</v>
      </c>
      <c r="P45" s="178">
        <v>0</v>
      </c>
      <c r="Q45" s="179">
        <v>19800</v>
      </c>
      <c r="R45" s="179">
        <v>19800</v>
      </c>
      <c r="S45" s="179"/>
      <c r="T45" s="175" t="s">
        <v>127</v>
      </c>
    </row>
    <row r="46" spans="1:21" s="50" customFormat="1">
      <c r="A46" s="308" t="s">
        <v>137</v>
      </c>
      <c r="B46" s="309">
        <v>2120</v>
      </c>
      <c r="C46" s="309">
        <v>112</v>
      </c>
      <c r="D46" s="320" t="s">
        <v>463</v>
      </c>
      <c r="E46" s="316">
        <f>SUM(E49:E52)</f>
        <v>1102040</v>
      </c>
      <c r="F46" s="321">
        <f>F49+F50+F51+F52</f>
        <v>2118649.02</v>
      </c>
      <c r="G46" s="321">
        <f>G49+G50+G51+G52</f>
        <v>1150316.96</v>
      </c>
      <c r="H46" s="321">
        <f>H49+H50+H51+H52</f>
        <v>1200650.48</v>
      </c>
      <c r="I46" s="261"/>
      <c r="J46" s="261"/>
      <c r="K46" s="261"/>
      <c r="L46" s="318">
        <f t="shared" ref="L46:P46" si="3">SUM(L49:L52)</f>
        <v>1020510</v>
      </c>
      <c r="M46" s="321">
        <f t="shared" si="3"/>
        <v>2147794.96</v>
      </c>
      <c r="N46" s="321">
        <f t="shared" si="3"/>
        <v>1200650.48</v>
      </c>
      <c r="O46" s="321">
        <f t="shared" si="3"/>
        <v>1129828.02</v>
      </c>
      <c r="P46" s="318">
        <f t="shared" si="3"/>
        <v>1100000</v>
      </c>
      <c r="Q46" s="318">
        <f>SUM(Q49:Q52)</f>
        <v>1148378</v>
      </c>
      <c r="R46" s="318">
        <f t="shared" ref="R46:S46" si="4">SUM(R49:R52)</f>
        <v>1062272.75</v>
      </c>
      <c r="S46" s="318">
        <f t="shared" si="4"/>
        <v>7200</v>
      </c>
      <c r="T46" s="315" t="s">
        <v>127</v>
      </c>
    </row>
    <row r="47" spans="1:21" s="50" customFormat="1">
      <c r="A47" s="308"/>
      <c r="B47" s="309"/>
      <c r="C47" s="309"/>
      <c r="D47" s="320"/>
      <c r="E47" s="317"/>
      <c r="F47" s="321"/>
      <c r="G47" s="321"/>
      <c r="H47" s="321"/>
      <c r="I47" s="261"/>
      <c r="J47" s="261"/>
      <c r="K47" s="261"/>
      <c r="L47" s="318"/>
      <c r="M47" s="321"/>
      <c r="N47" s="321"/>
      <c r="O47" s="321"/>
      <c r="P47" s="318"/>
      <c r="Q47" s="318"/>
      <c r="R47" s="318"/>
      <c r="S47" s="318"/>
      <c r="T47" s="315"/>
      <c r="U47" s="50" t="s">
        <v>460</v>
      </c>
    </row>
    <row r="48" spans="1:21" s="116" customFormat="1" hidden="1">
      <c r="A48" s="170" t="s">
        <v>41</v>
      </c>
      <c r="B48" s="171" t="s">
        <v>32</v>
      </c>
      <c r="C48" s="171" t="s">
        <v>32</v>
      </c>
      <c r="D48" s="171" t="s">
        <v>32</v>
      </c>
      <c r="E48" s="178" t="s">
        <v>32</v>
      </c>
      <c r="F48" s="179"/>
      <c r="G48" s="179"/>
      <c r="H48" s="179"/>
      <c r="I48" s="270"/>
      <c r="J48" s="270"/>
      <c r="K48" s="270"/>
      <c r="L48" s="178" t="s">
        <v>32</v>
      </c>
      <c r="M48" s="179"/>
      <c r="N48" s="179"/>
      <c r="O48" s="179"/>
      <c r="P48" s="178" t="s">
        <v>32</v>
      </c>
      <c r="Q48" s="179"/>
      <c r="R48" s="179"/>
      <c r="S48" s="179"/>
      <c r="T48" s="175" t="s">
        <v>32</v>
      </c>
    </row>
    <row r="49" spans="1:27" s="116" customFormat="1" ht="30" hidden="1">
      <c r="A49" s="170" t="s">
        <v>138</v>
      </c>
      <c r="B49" s="163">
        <v>2121</v>
      </c>
      <c r="C49" s="171">
        <v>112</v>
      </c>
      <c r="D49" s="171">
        <v>212</v>
      </c>
      <c r="E49" s="178">
        <v>0</v>
      </c>
      <c r="F49" s="179">
        <v>238500</v>
      </c>
      <c r="G49" s="179">
        <v>0</v>
      </c>
      <c r="H49" s="179"/>
      <c r="I49" s="270"/>
      <c r="J49" s="270"/>
      <c r="K49" s="270"/>
      <c r="L49" s="178">
        <v>0</v>
      </c>
      <c r="M49" s="179">
        <v>243000</v>
      </c>
      <c r="N49" s="179">
        <v>0</v>
      </c>
      <c r="O49" s="179">
        <v>0</v>
      </c>
      <c r="P49" s="178">
        <v>0</v>
      </c>
      <c r="Q49" s="179">
        <v>243000</v>
      </c>
      <c r="R49" s="179">
        <v>0</v>
      </c>
      <c r="S49" s="179">
        <v>0</v>
      </c>
      <c r="T49" s="175" t="s">
        <v>127</v>
      </c>
    </row>
    <row r="50" spans="1:27" s="116" customFormat="1" ht="30" hidden="1">
      <c r="A50" s="170" t="s">
        <v>139</v>
      </c>
      <c r="B50" s="163">
        <v>2122</v>
      </c>
      <c r="C50" s="171">
        <v>112</v>
      </c>
      <c r="D50" s="171">
        <v>214</v>
      </c>
      <c r="E50" s="178">
        <v>1100000</v>
      </c>
      <c r="F50" s="179">
        <v>1000000</v>
      </c>
      <c r="G50" s="179">
        <v>1040000</v>
      </c>
      <c r="H50" s="179">
        <v>1040000</v>
      </c>
      <c r="I50" s="270"/>
      <c r="J50" s="270"/>
      <c r="K50" s="270"/>
      <c r="L50" s="178">
        <v>1020000</v>
      </c>
      <c r="M50" s="179">
        <v>1040000</v>
      </c>
      <c r="N50" s="179">
        <v>1040000</v>
      </c>
      <c r="O50" s="179">
        <v>1000000</v>
      </c>
      <c r="P50" s="178">
        <v>1100000</v>
      </c>
      <c r="Q50" s="179">
        <v>140000</v>
      </c>
      <c r="R50" s="179">
        <v>960000</v>
      </c>
      <c r="S50" s="179">
        <v>0</v>
      </c>
      <c r="T50" s="175" t="s">
        <v>127</v>
      </c>
    </row>
    <row r="51" spans="1:27" s="116" customFormat="1" ht="60" hidden="1">
      <c r="A51" s="170" t="s">
        <v>140</v>
      </c>
      <c r="B51" s="163">
        <v>2123</v>
      </c>
      <c r="C51" s="171">
        <v>112</v>
      </c>
      <c r="D51" s="171">
        <v>226</v>
      </c>
      <c r="E51" s="178">
        <v>0</v>
      </c>
      <c r="F51" s="179">
        <v>750321</v>
      </c>
      <c r="G51" s="179">
        <v>10000</v>
      </c>
      <c r="H51" s="179"/>
      <c r="I51" s="270"/>
      <c r="J51" s="270"/>
      <c r="K51" s="270"/>
      <c r="L51" s="178">
        <v>0</v>
      </c>
      <c r="M51" s="179">
        <v>764478</v>
      </c>
      <c r="N51" s="179">
        <v>0</v>
      </c>
      <c r="O51" s="179">
        <v>0</v>
      </c>
      <c r="P51" s="178">
        <v>0</v>
      </c>
      <c r="Q51" s="179">
        <v>764478</v>
      </c>
      <c r="R51" s="179">
        <v>0</v>
      </c>
      <c r="S51" s="179">
        <v>0</v>
      </c>
      <c r="T51" s="175" t="s">
        <v>127</v>
      </c>
    </row>
    <row r="52" spans="1:27" s="116" customFormat="1" ht="30" hidden="1">
      <c r="A52" s="170" t="s">
        <v>136</v>
      </c>
      <c r="B52" s="163">
        <v>2124</v>
      </c>
      <c r="C52" s="171">
        <v>112</v>
      </c>
      <c r="D52" s="171">
        <v>266</v>
      </c>
      <c r="E52" s="178">
        <v>2040</v>
      </c>
      <c r="F52" s="179">
        <v>129828.02</v>
      </c>
      <c r="G52" s="179">
        <v>100316.96</v>
      </c>
      <c r="H52" s="179">
        <v>160650.48000000001</v>
      </c>
      <c r="I52" s="270"/>
      <c r="J52" s="270"/>
      <c r="K52" s="270"/>
      <c r="L52" s="178">
        <v>510</v>
      </c>
      <c r="M52" s="179">
        <v>100316.96</v>
      </c>
      <c r="N52" s="179">
        <v>160650.48000000001</v>
      </c>
      <c r="O52" s="179">
        <v>129828.02</v>
      </c>
      <c r="P52" s="178">
        <v>0</v>
      </c>
      <c r="Q52" s="179">
        <v>900</v>
      </c>
      <c r="R52" s="179">
        <v>102272.75</v>
      </c>
      <c r="S52" s="179">
        <v>7200</v>
      </c>
      <c r="T52" s="175" t="s">
        <v>127</v>
      </c>
    </row>
    <row r="53" spans="1:27">
      <c r="A53" s="290" t="s">
        <v>141</v>
      </c>
      <c r="B53" s="284">
        <v>2130</v>
      </c>
      <c r="C53" s="284">
        <v>113</v>
      </c>
      <c r="D53" s="284" t="s">
        <v>32</v>
      </c>
      <c r="E53" s="305" t="s">
        <v>127</v>
      </c>
      <c r="F53" s="303"/>
      <c r="G53" s="303"/>
      <c r="H53" s="303"/>
      <c r="I53" s="260"/>
      <c r="J53" s="260"/>
      <c r="K53" s="260"/>
      <c r="L53" s="304" t="s">
        <v>127</v>
      </c>
      <c r="M53" s="303"/>
      <c r="N53" s="303"/>
      <c r="O53" s="303"/>
      <c r="P53" s="304" t="s">
        <v>127</v>
      </c>
      <c r="Q53" s="303"/>
      <c r="R53" s="303"/>
      <c r="S53" s="303"/>
      <c r="T53" s="285" t="s">
        <v>127</v>
      </c>
    </row>
    <row r="54" spans="1:27" ht="33" customHeight="1">
      <c r="A54" s="290"/>
      <c r="B54" s="284"/>
      <c r="C54" s="284"/>
      <c r="D54" s="284"/>
      <c r="E54" s="306"/>
      <c r="F54" s="303"/>
      <c r="G54" s="303"/>
      <c r="H54" s="303"/>
      <c r="I54" s="260"/>
      <c r="J54" s="260"/>
      <c r="K54" s="260"/>
      <c r="L54" s="304"/>
      <c r="M54" s="303"/>
      <c r="N54" s="303"/>
      <c r="O54" s="303"/>
      <c r="P54" s="304"/>
      <c r="Q54" s="303"/>
      <c r="R54" s="303"/>
      <c r="S54" s="303"/>
      <c r="T54" s="285"/>
    </row>
    <row r="55" spans="1:27" s="50" customFormat="1" ht="60">
      <c r="A55" s="196" t="s">
        <v>142</v>
      </c>
      <c r="B55" s="197">
        <v>2140</v>
      </c>
      <c r="C55" s="197">
        <v>119</v>
      </c>
      <c r="D55" s="197" t="s">
        <v>32</v>
      </c>
      <c r="E55" s="201">
        <f>E57+E59</f>
        <v>12076027.91</v>
      </c>
      <c r="F55" s="203">
        <f>F57+F59</f>
        <v>1413103.38</v>
      </c>
      <c r="G55" s="203">
        <f>G57+G59</f>
        <v>9804800.1300000008</v>
      </c>
      <c r="H55" s="203">
        <f>H57+H59</f>
        <v>0</v>
      </c>
      <c r="I55" s="261"/>
      <c r="J55" s="261"/>
      <c r="K55" s="261"/>
      <c r="L55" s="201">
        <f t="shared" ref="L55:P55" si="5">L57+L59</f>
        <v>8894276.5600000005</v>
      </c>
      <c r="M55" s="203">
        <f t="shared" si="5"/>
        <v>1450913.69</v>
      </c>
      <c r="N55" s="203">
        <f t="shared" si="5"/>
        <v>8176092.4400000004</v>
      </c>
      <c r="O55" s="203">
        <f t="shared" si="5"/>
        <v>0</v>
      </c>
      <c r="P55" s="201">
        <f t="shared" si="5"/>
        <v>9543475.6400000006</v>
      </c>
      <c r="Q55" s="201">
        <f>Q57+Q59</f>
        <v>1533302.43</v>
      </c>
      <c r="R55" s="201">
        <f>R57+R59</f>
        <v>8134481.7999999998</v>
      </c>
      <c r="S55" s="203">
        <f>S57+S59</f>
        <v>0</v>
      </c>
      <c r="T55" s="200" t="s">
        <v>127</v>
      </c>
      <c r="X55" s="117"/>
      <c r="Y55" s="117"/>
      <c r="Z55" s="117"/>
      <c r="AA55" s="117"/>
    </row>
    <row r="56" spans="1:27" s="131" customFormat="1" hidden="1">
      <c r="A56" s="126" t="s">
        <v>41</v>
      </c>
      <c r="B56" s="127" t="s">
        <v>32</v>
      </c>
      <c r="C56" s="127" t="s">
        <v>32</v>
      </c>
      <c r="D56" s="127" t="s">
        <v>32</v>
      </c>
      <c r="E56" s="128" t="s">
        <v>32</v>
      </c>
      <c r="F56" s="129"/>
      <c r="G56" s="129"/>
      <c r="H56" s="129"/>
      <c r="I56" s="271"/>
      <c r="J56" s="271"/>
      <c r="K56" s="271"/>
      <c r="L56" s="128" t="s">
        <v>32</v>
      </c>
      <c r="M56" s="129"/>
      <c r="N56" s="129"/>
      <c r="O56" s="129"/>
      <c r="P56" s="128" t="s">
        <v>32</v>
      </c>
      <c r="Q56" s="128"/>
      <c r="R56" s="128"/>
      <c r="S56" s="129"/>
      <c r="T56" s="130" t="s">
        <v>32</v>
      </c>
      <c r="X56" s="150"/>
      <c r="Y56" s="150"/>
      <c r="Z56" s="150"/>
      <c r="AA56" s="150"/>
    </row>
    <row r="57" spans="1:27">
      <c r="A57" s="335" t="s">
        <v>443</v>
      </c>
      <c r="B57" s="294">
        <v>2141</v>
      </c>
      <c r="C57" s="294">
        <v>119</v>
      </c>
      <c r="D57" s="294">
        <v>213</v>
      </c>
      <c r="E57" s="305">
        <f>11339225.23+I57</f>
        <v>11981099.220000001</v>
      </c>
      <c r="F57" s="322">
        <f>[1]Лист9!D42</f>
        <v>1413103.38</v>
      </c>
      <c r="G57" s="322">
        <f>[1]Лист9!D22</f>
        <v>9756045.25</v>
      </c>
      <c r="H57" s="322">
        <v>0</v>
      </c>
      <c r="I57" s="326">
        <f>J57+K57</f>
        <v>641873.99</v>
      </c>
      <c r="J57" s="326">
        <v>268992.51</v>
      </c>
      <c r="K57" s="326">
        <v>372881.48</v>
      </c>
      <c r="L57" s="305">
        <v>8854118.6400000006</v>
      </c>
      <c r="M57" s="322">
        <f>[1]Лист9!F42</f>
        <v>1450913.69</v>
      </c>
      <c r="N57" s="322">
        <f>[1]Лист9!F22</f>
        <v>8142293.2800000003</v>
      </c>
      <c r="O57" s="322">
        <v>0</v>
      </c>
      <c r="P57" s="305">
        <v>9543475.6400000006</v>
      </c>
      <c r="Q57" s="322">
        <f>[1]Лист9!H42</f>
        <v>1533302.43</v>
      </c>
      <c r="R57" s="322">
        <f>[1]Лист9!H22</f>
        <v>8098921.9800000004</v>
      </c>
      <c r="S57" s="322">
        <v>0</v>
      </c>
      <c r="T57" s="324" t="s">
        <v>127</v>
      </c>
      <c r="X57" s="118"/>
      <c r="Y57" s="118"/>
      <c r="Z57" s="118"/>
      <c r="AA57" s="118"/>
    </row>
    <row r="58" spans="1:27">
      <c r="A58" s="336"/>
      <c r="B58" s="295"/>
      <c r="C58" s="295"/>
      <c r="D58" s="295"/>
      <c r="E58" s="306"/>
      <c r="F58" s="323"/>
      <c r="G58" s="323"/>
      <c r="H58" s="323"/>
      <c r="I58" s="327"/>
      <c r="J58" s="327"/>
      <c r="K58" s="327"/>
      <c r="L58" s="306"/>
      <c r="M58" s="323"/>
      <c r="N58" s="323"/>
      <c r="O58" s="323"/>
      <c r="P58" s="306"/>
      <c r="Q58" s="323"/>
      <c r="R58" s="323"/>
      <c r="S58" s="323"/>
      <c r="T58" s="325"/>
    </row>
    <row r="59" spans="1:27">
      <c r="A59" s="283" t="s">
        <v>143</v>
      </c>
      <c r="B59" s="284">
        <v>2142</v>
      </c>
      <c r="C59" s="284">
        <v>119</v>
      </c>
      <c r="D59" s="284">
        <v>266</v>
      </c>
      <c r="E59" s="305">
        <v>94928.69</v>
      </c>
      <c r="F59" s="303">
        <v>0</v>
      </c>
      <c r="G59" s="303">
        <f>[1]Лист10!F12</f>
        <v>48754.879999999997</v>
      </c>
      <c r="H59" s="303">
        <v>0</v>
      </c>
      <c r="I59" s="260"/>
      <c r="J59" s="260"/>
      <c r="K59" s="260"/>
      <c r="L59" s="304">
        <v>40157.919999999998</v>
      </c>
      <c r="M59" s="303">
        <v>0</v>
      </c>
      <c r="N59" s="303">
        <f>[1]Лист10!J12</f>
        <v>33799.160000000003</v>
      </c>
      <c r="O59" s="303">
        <v>0</v>
      </c>
      <c r="P59" s="304">
        <v>0</v>
      </c>
      <c r="Q59" s="303">
        <v>0</v>
      </c>
      <c r="R59" s="303">
        <f>[1]Лист10!N12</f>
        <v>35559.82</v>
      </c>
      <c r="S59" s="303">
        <v>0</v>
      </c>
      <c r="T59" s="285" t="s">
        <v>127</v>
      </c>
    </row>
    <row r="60" spans="1:27">
      <c r="A60" s="283"/>
      <c r="B60" s="284"/>
      <c r="C60" s="284"/>
      <c r="D60" s="284"/>
      <c r="E60" s="306"/>
      <c r="F60" s="303"/>
      <c r="G60" s="303"/>
      <c r="H60" s="303"/>
      <c r="I60" s="260"/>
      <c r="J60" s="260"/>
      <c r="K60" s="260"/>
      <c r="L60" s="304"/>
      <c r="M60" s="303"/>
      <c r="N60" s="303"/>
      <c r="O60" s="303"/>
      <c r="P60" s="304"/>
      <c r="Q60" s="303"/>
      <c r="R60" s="303"/>
      <c r="S60" s="303"/>
      <c r="T60" s="285"/>
    </row>
    <row r="61" spans="1:27">
      <c r="A61" s="283" t="s">
        <v>144</v>
      </c>
      <c r="B61" s="284">
        <v>2200</v>
      </c>
      <c r="C61" s="284">
        <v>300</v>
      </c>
      <c r="D61" s="284" t="s">
        <v>32</v>
      </c>
      <c r="E61" s="305" t="s">
        <v>127</v>
      </c>
      <c r="F61" s="303">
        <f>F63</f>
        <v>0</v>
      </c>
      <c r="G61" s="303">
        <f t="shared" ref="G61:H61" si="6">G63</f>
        <v>0</v>
      </c>
      <c r="H61" s="303">
        <f t="shared" si="6"/>
        <v>0</v>
      </c>
      <c r="I61" s="260"/>
      <c r="J61" s="260"/>
      <c r="K61" s="260"/>
      <c r="L61" s="304" t="str">
        <f>L63</f>
        <v>-</v>
      </c>
      <c r="M61" s="303">
        <f>M63</f>
        <v>0</v>
      </c>
      <c r="N61" s="303">
        <f t="shared" ref="N61:O61" si="7">N63</f>
        <v>0</v>
      </c>
      <c r="O61" s="303">
        <f t="shared" si="7"/>
        <v>0</v>
      </c>
      <c r="P61" s="304" t="s">
        <v>127</v>
      </c>
      <c r="Q61" s="303">
        <f>Q63</f>
        <v>0</v>
      </c>
      <c r="R61" s="303">
        <f t="shared" ref="R61:S61" si="8">R63</f>
        <v>0</v>
      </c>
      <c r="S61" s="303">
        <f t="shared" si="8"/>
        <v>0</v>
      </c>
      <c r="T61" s="285" t="s">
        <v>127</v>
      </c>
    </row>
    <row r="62" spans="1:27">
      <c r="A62" s="283"/>
      <c r="B62" s="284"/>
      <c r="C62" s="284"/>
      <c r="D62" s="284"/>
      <c r="E62" s="306"/>
      <c r="F62" s="303"/>
      <c r="G62" s="303"/>
      <c r="H62" s="303"/>
      <c r="I62" s="260"/>
      <c r="J62" s="260"/>
      <c r="K62" s="260"/>
      <c r="L62" s="304"/>
      <c r="M62" s="303"/>
      <c r="N62" s="303"/>
      <c r="O62" s="303"/>
      <c r="P62" s="304"/>
      <c r="Q62" s="303"/>
      <c r="R62" s="303"/>
      <c r="S62" s="303"/>
      <c r="T62" s="285"/>
    </row>
    <row r="63" spans="1:27" ht="26.25" customHeight="1">
      <c r="A63" s="283" t="s">
        <v>436</v>
      </c>
      <c r="B63" s="284">
        <v>2210</v>
      </c>
      <c r="C63" s="284">
        <v>320</v>
      </c>
      <c r="D63" s="284" t="s">
        <v>32</v>
      </c>
      <c r="E63" s="305" t="s">
        <v>127</v>
      </c>
      <c r="F63" s="303">
        <v>0</v>
      </c>
      <c r="G63" s="303">
        <v>0</v>
      </c>
      <c r="H63" s="303">
        <v>0</v>
      </c>
      <c r="I63" s="260"/>
      <c r="J63" s="260"/>
      <c r="K63" s="260"/>
      <c r="L63" s="304" t="s">
        <v>127</v>
      </c>
      <c r="M63" s="303">
        <v>0</v>
      </c>
      <c r="N63" s="303">
        <v>0</v>
      </c>
      <c r="O63" s="303">
        <v>0</v>
      </c>
      <c r="P63" s="304" t="s">
        <v>127</v>
      </c>
      <c r="Q63" s="303">
        <v>0</v>
      </c>
      <c r="R63" s="303">
        <v>0</v>
      </c>
      <c r="S63" s="303">
        <v>0</v>
      </c>
      <c r="T63" s="285" t="s">
        <v>127</v>
      </c>
    </row>
    <row r="64" spans="1:27" ht="34.5" customHeight="1">
      <c r="A64" s="283"/>
      <c r="B64" s="284"/>
      <c r="C64" s="284"/>
      <c r="D64" s="284"/>
      <c r="E64" s="306"/>
      <c r="F64" s="303"/>
      <c r="G64" s="303"/>
      <c r="H64" s="303"/>
      <c r="I64" s="260"/>
      <c r="J64" s="260"/>
      <c r="K64" s="260"/>
      <c r="L64" s="304"/>
      <c r="M64" s="303"/>
      <c r="N64" s="303"/>
      <c r="O64" s="303"/>
      <c r="P64" s="304"/>
      <c r="Q64" s="303"/>
      <c r="R64" s="303"/>
      <c r="S64" s="303"/>
      <c r="T64" s="285"/>
    </row>
    <row r="65" spans="1:21" ht="26.25" customHeight="1">
      <c r="A65" s="283" t="s">
        <v>437</v>
      </c>
      <c r="B65" s="284">
        <v>2211</v>
      </c>
      <c r="C65" s="284">
        <v>321</v>
      </c>
      <c r="D65" s="284" t="s">
        <v>32</v>
      </c>
      <c r="E65" s="305" t="s">
        <v>127</v>
      </c>
      <c r="F65" s="303">
        <v>0</v>
      </c>
      <c r="G65" s="303">
        <v>0</v>
      </c>
      <c r="H65" s="303">
        <v>0</v>
      </c>
      <c r="I65" s="260"/>
      <c r="J65" s="260"/>
      <c r="K65" s="260"/>
      <c r="L65" s="304" t="s">
        <v>127</v>
      </c>
      <c r="M65" s="303">
        <v>0</v>
      </c>
      <c r="N65" s="303">
        <v>0</v>
      </c>
      <c r="O65" s="303">
        <v>0</v>
      </c>
      <c r="P65" s="304" t="s">
        <v>127</v>
      </c>
      <c r="Q65" s="303">
        <v>0</v>
      </c>
      <c r="R65" s="303">
        <v>0</v>
      </c>
      <c r="S65" s="303">
        <v>0</v>
      </c>
      <c r="T65" s="285" t="s">
        <v>127</v>
      </c>
    </row>
    <row r="66" spans="1:21" ht="30" customHeight="1">
      <c r="A66" s="283"/>
      <c r="B66" s="284"/>
      <c r="C66" s="284"/>
      <c r="D66" s="284"/>
      <c r="E66" s="306"/>
      <c r="F66" s="303"/>
      <c r="G66" s="303"/>
      <c r="H66" s="303"/>
      <c r="I66" s="260"/>
      <c r="J66" s="260"/>
      <c r="K66" s="260"/>
      <c r="L66" s="304"/>
      <c r="M66" s="303"/>
      <c r="N66" s="303"/>
      <c r="O66" s="303"/>
      <c r="P66" s="304"/>
      <c r="Q66" s="303"/>
      <c r="R66" s="303"/>
      <c r="S66" s="303"/>
      <c r="T66" s="285"/>
    </row>
    <row r="67" spans="1:21" ht="60">
      <c r="A67" s="188" t="s">
        <v>145</v>
      </c>
      <c r="B67" s="189">
        <v>2220</v>
      </c>
      <c r="C67" s="189">
        <v>340</v>
      </c>
      <c r="D67" s="189" t="s">
        <v>32</v>
      </c>
      <c r="E67" s="195" t="s">
        <v>127</v>
      </c>
      <c r="F67" s="194"/>
      <c r="G67" s="194"/>
      <c r="H67" s="194"/>
      <c r="I67" s="260"/>
      <c r="J67" s="260"/>
      <c r="K67" s="260"/>
      <c r="L67" s="195" t="s">
        <v>127</v>
      </c>
      <c r="M67" s="194"/>
      <c r="N67" s="194"/>
      <c r="O67" s="194"/>
      <c r="P67" s="195" t="s">
        <v>127</v>
      </c>
      <c r="Q67" s="194"/>
      <c r="R67" s="194"/>
      <c r="S67" s="194"/>
      <c r="T67" s="190" t="s">
        <v>127</v>
      </c>
    </row>
    <row r="68" spans="1:21" ht="90">
      <c r="A68" s="188" t="s">
        <v>146</v>
      </c>
      <c r="B68" s="189">
        <v>2230</v>
      </c>
      <c r="C68" s="189">
        <v>350</v>
      </c>
      <c r="D68" s="189" t="s">
        <v>32</v>
      </c>
      <c r="E68" s="195" t="s">
        <v>127</v>
      </c>
      <c r="F68" s="194"/>
      <c r="G68" s="194"/>
      <c r="H68" s="194"/>
      <c r="I68" s="260"/>
      <c r="J68" s="260"/>
      <c r="K68" s="260"/>
      <c r="L68" s="195" t="s">
        <v>127</v>
      </c>
      <c r="M68" s="194"/>
      <c r="N68" s="194"/>
      <c r="O68" s="194"/>
      <c r="P68" s="195" t="s">
        <v>127</v>
      </c>
      <c r="Q68" s="194"/>
      <c r="R68" s="194"/>
      <c r="S68" s="194"/>
      <c r="T68" s="190" t="s">
        <v>127</v>
      </c>
    </row>
    <row r="69" spans="1:21">
      <c r="A69" s="188" t="s">
        <v>147</v>
      </c>
      <c r="B69" s="189">
        <v>2240</v>
      </c>
      <c r="C69" s="189">
        <v>360</v>
      </c>
      <c r="D69" s="189" t="s">
        <v>32</v>
      </c>
      <c r="E69" s="195" t="s">
        <v>127</v>
      </c>
      <c r="F69" s="194"/>
      <c r="G69" s="194"/>
      <c r="H69" s="194"/>
      <c r="I69" s="260"/>
      <c r="J69" s="260"/>
      <c r="K69" s="260"/>
      <c r="L69" s="195" t="s">
        <v>127</v>
      </c>
      <c r="M69" s="194"/>
      <c r="N69" s="194"/>
      <c r="O69" s="194"/>
      <c r="P69" s="195" t="s">
        <v>127</v>
      </c>
      <c r="Q69" s="194"/>
      <c r="R69" s="194"/>
      <c r="S69" s="194"/>
      <c r="T69" s="190" t="s">
        <v>127</v>
      </c>
    </row>
    <row r="70" spans="1:21" s="50" customFormat="1" ht="30">
      <c r="A70" s="196" t="s">
        <v>148</v>
      </c>
      <c r="B70" s="197">
        <v>2300</v>
      </c>
      <c r="C70" s="197">
        <v>850</v>
      </c>
      <c r="D70" s="197" t="s">
        <v>32</v>
      </c>
      <c r="E70" s="201">
        <f>E72+E75+E76</f>
        <v>645350.44999999995</v>
      </c>
      <c r="F70" s="203">
        <f>SUM(F72:F82)</f>
        <v>6453.17</v>
      </c>
      <c r="G70" s="203">
        <f>SUM(G72:G82)</f>
        <v>4626827.62</v>
      </c>
      <c r="H70" s="203">
        <f>SUM(H72:H82)</f>
        <v>0</v>
      </c>
      <c r="I70" s="261"/>
      <c r="J70" s="261"/>
      <c r="K70" s="261"/>
      <c r="L70" s="201">
        <f t="shared" ref="L70:P70" si="9">L72+L75+L76</f>
        <v>43633.54</v>
      </c>
      <c r="M70" s="203">
        <f t="shared" si="9"/>
        <v>27269.56</v>
      </c>
      <c r="N70" s="203">
        <f t="shared" si="9"/>
        <v>2108376.81</v>
      </c>
      <c r="O70" s="203">
        <f t="shared" si="9"/>
        <v>19701</v>
      </c>
      <c r="P70" s="201">
        <f t="shared" si="9"/>
        <v>47143.18</v>
      </c>
      <c r="Q70" s="201">
        <f>Q72+Q76</f>
        <v>0</v>
      </c>
      <c r="R70" s="201">
        <f>R72+R76</f>
        <v>1994933.25</v>
      </c>
      <c r="S70" s="201">
        <f>S72+S76</f>
        <v>0</v>
      </c>
      <c r="T70" s="200" t="s">
        <v>127</v>
      </c>
    </row>
    <row r="71" spans="1:21" s="131" customFormat="1" hidden="1">
      <c r="A71" s="126" t="s">
        <v>134</v>
      </c>
      <c r="B71" s="127" t="s">
        <v>32</v>
      </c>
      <c r="C71" s="127" t="s">
        <v>32</v>
      </c>
      <c r="D71" s="127" t="s">
        <v>32</v>
      </c>
      <c r="E71" s="128" t="s">
        <v>32</v>
      </c>
      <c r="F71" s="129"/>
      <c r="G71" s="129"/>
      <c r="H71" s="129"/>
      <c r="I71" s="271"/>
      <c r="J71" s="271"/>
      <c r="K71" s="271"/>
      <c r="L71" s="128" t="s">
        <v>32</v>
      </c>
      <c r="M71" s="129"/>
      <c r="N71" s="129"/>
      <c r="O71" s="129"/>
      <c r="P71" s="128" t="s">
        <v>32</v>
      </c>
      <c r="Q71" s="129"/>
      <c r="R71" s="129"/>
      <c r="S71" s="129"/>
      <c r="T71" s="130" t="s">
        <v>32</v>
      </c>
    </row>
    <row r="72" spans="1:21" ht="32.25" hidden="1" customHeight="1">
      <c r="A72" s="283" t="s">
        <v>442</v>
      </c>
      <c r="B72" s="328">
        <v>2310</v>
      </c>
      <c r="C72" s="284">
        <v>851</v>
      </c>
      <c r="D72" s="284">
        <v>291</v>
      </c>
      <c r="E72" s="305">
        <v>0</v>
      </c>
      <c r="F72" s="303">
        <v>0</v>
      </c>
      <c r="G72" s="303">
        <f>[1]Лист10!F38+[1]Лист10!F39</f>
        <v>2236329</v>
      </c>
      <c r="H72" s="303">
        <v>0</v>
      </c>
      <c r="I72" s="260"/>
      <c r="J72" s="260"/>
      <c r="K72" s="260"/>
      <c r="L72" s="304">
        <v>0</v>
      </c>
      <c r="M72" s="303">
        <f>[1]Лист10!I38+[1]Лист10!I39</f>
        <v>0</v>
      </c>
      <c r="N72" s="303">
        <f>[1]Лист10!J38+[1]Лист10!J39</f>
        <v>2031292</v>
      </c>
      <c r="O72" s="303">
        <v>0</v>
      </c>
      <c r="P72" s="304">
        <v>0</v>
      </c>
      <c r="Q72" s="303">
        <v>0</v>
      </c>
      <c r="R72" s="303">
        <f>[1]Лист10!N38+[1]Лист10!N39</f>
        <v>1975232.25</v>
      </c>
      <c r="S72" s="303">
        <v>0</v>
      </c>
      <c r="T72" s="285" t="s">
        <v>127</v>
      </c>
    </row>
    <row r="73" spans="1:21" hidden="1">
      <c r="A73" s="283"/>
      <c r="B73" s="328"/>
      <c r="C73" s="284"/>
      <c r="D73" s="284"/>
      <c r="E73" s="307"/>
      <c r="F73" s="303"/>
      <c r="G73" s="303"/>
      <c r="H73" s="303"/>
      <c r="I73" s="260"/>
      <c r="J73" s="260"/>
      <c r="K73" s="260"/>
      <c r="L73" s="304"/>
      <c r="M73" s="303"/>
      <c r="N73" s="303"/>
      <c r="O73" s="303"/>
      <c r="P73" s="304"/>
      <c r="Q73" s="303"/>
      <c r="R73" s="303"/>
      <c r="S73" s="303"/>
      <c r="T73" s="285"/>
    </row>
    <row r="74" spans="1:21" s="131" customFormat="1" ht="15" hidden="1" customHeight="1">
      <c r="A74" s="126"/>
      <c r="B74" s="328"/>
      <c r="C74" s="284"/>
      <c r="D74" s="284"/>
      <c r="E74" s="306"/>
      <c r="F74" s="303"/>
      <c r="G74" s="303"/>
      <c r="H74" s="303"/>
      <c r="I74" s="260"/>
      <c r="J74" s="260"/>
      <c r="K74" s="260"/>
      <c r="L74" s="304"/>
      <c r="M74" s="303"/>
      <c r="N74" s="303"/>
      <c r="O74" s="303"/>
      <c r="P74" s="304"/>
      <c r="Q74" s="303"/>
      <c r="R74" s="303"/>
      <c r="S74" s="303"/>
      <c r="T74" s="285"/>
    </row>
    <row r="75" spans="1:21" ht="79.5" hidden="1" customHeight="1">
      <c r="A75" s="188" t="s">
        <v>149</v>
      </c>
      <c r="B75" s="205">
        <v>2320</v>
      </c>
      <c r="C75" s="189">
        <v>852</v>
      </c>
      <c r="D75" s="189">
        <v>291</v>
      </c>
      <c r="E75" s="195">
        <v>0</v>
      </c>
      <c r="F75" s="194">
        <v>0</v>
      </c>
      <c r="G75" s="194">
        <v>0</v>
      </c>
      <c r="H75" s="194">
        <v>0</v>
      </c>
      <c r="I75" s="260"/>
      <c r="J75" s="260"/>
      <c r="K75" s="260"/>
      <c r="L75" s="195">
        <v>0</v>
      </c>
      <c r="M75" s="194">
        <v>0</v>
      </c>
      <c r="N75" s="194">
        <v>0</v>
      </c>
      <c r="O75" s="194">
        <v>0</v>
      </c>
      <c r="P75" s="195">
        <v>0</v>
      </c>
      <c r="Q75" s="194">
        <v>0</v>
      </c>
      <c r="R75" s="194">
        <v>0</v>
      </c>
      <c r="S75" s="194">
        <v>0</v>
      </c>
      <c r="T75" s="190" t="s">
        <v>127</v>
      </c>
    </row>
    <row r="76" spans="1:21" s="50" customFormat="1">
      <c r="A76" s="329" t="s">
        <v>150</v>
      </c>
      <c r="B76" s="319">
        <v>2330</v>
      </c>
      <c r="C76" s="309">
        <v>853</v>
      </c>
      <c r="D76" s="320" t="s">
        <v>462</v>
      </c>
      <c r="E76" s="316">
        <f>E78+E79+E80</f>
        <v>645350.44999999995</v>
      </c>
      <c r="F76" s="321">
        <v>0</v>
      </c>
      <c r="G76" s="321">
        <v>19701</v>
      </c>
      <c r="H76" s="321">
        <v>0</v>
      </c>
      <c r="I76" s="261"/>
      <c r="J76" s="261"/>
      <c r="K76" s="261"/>
      <c r="L76" s="318">
        <f>L78+L79+L80</f>
        <v>43633.54</v>
      </c>
      <c r="M76" s="318">
        <f t="shared" ref="M76:O76" si="10">M78+M79</f>
        <v>27269.56</v>
      </c>
      <c r="N76" s="318">
        <f t="shared" si="10"/>
        <v>77084.81</v>
      </c>
      <c r="O76" s="318">
        <f t="shared" si="10"/>
        <v>19701</v>
      </c>
      <c r="P76" s="318">
        <f>P78+P79+P80</f>
        <v>47143.18</v>
      </c>
      <c r="Q76" s="321">
        <v>0</v>
      </c>
      <c r="R76" s="321">
        <v>19701</v>
      </c>
      <c r="S76" s="321">
        <v>0</v>
      </c>
      <c r="T76" s="318" t="s">
        <v>127</v>
      </c>
    </row>
    <row r="77" spans="1:21" s="50" customFormat="1">
      <c r="A77" s="329"/>
      <c r="B77" s="319"/>
      <c r="C77" s="309"/>
      <c r="D77" s="320"/>
      <c r="E77" s="317"/>
      <c r="F77" s="321"/>
      <c r="G77" s="321"/>
      <c r="H77" s="321"/>
      <c r="I77" s="261"/>
      <c r="J77" s="261"/>
      <c r="K77" s="261"/>
      <c r="L77" s="318"/>
      <c r="M77" s="318"/>
      <c r="N77" s="318"/>
      <c r="O77" s="318"/>
      <c r="P77" s="318"/>
      <c r="Q77" s="321"/>
      <c r="R77" s="321"/>
      <c r="S77" s="321"/>
      <c r="T77" s="318"/>
      <c r="U77" s="50" t="s">
        <v>459</v>
      </c>
    </row>
    <row r="78" spans="1:21" s="116" customFormat="1" hidden="1">
      <c r="A78" s="177" t="s">
        <v>151</v>
      </c>
      <c r="B78" s="163">
        <v>2330</v>
      </c>
      <c r="C78" s="171">
        <v>853</v>
      </c>
      <c r="D78" s="171">
        <v>291</v>
      </c>
      <c r="E78" s="178">
        <v>0</v>
      </c>
      <c r="F78" s="179"/>
      <c r="G78" s="179"/>
      <c r="H78" s="179"/>
      <c r="I78" s="270"/>
      <c r="J78" s="270"/>
      <c r="K78" s="270"/>
      <c r="L78" s="178">
        <v>0</v>
      </c>
      <c r="M78" s="178">
        <v>19701</v>
      </c>
      <c r="N78" s="178">
        <v>19701</v>
      </c>
      <c r="O78" s="178">
        <v>19701</v>
      </c>
      <c r="P78" s="178">
        <v>0</v>
      </c>
      <c r="Q78" s="179"/>
      <c r="R78" s="179"/>
      <c r="S78" s="179"/>
      <c r="T78" s="175" t="s">
        <v>127</v>
      </c>
    </row>
    <row r="79" spans="1:21" s="116" customFormat="1" ht="30" hidden="1">
      <c r="A79" s="177" t="s">
        <v>152</v>
      </c>
      <c r="B79" s="163">
        <v>2330</v>
      </c>
      <c r="C79" s="171">
        <v>853</v>
      </c>
      <c r="D79" s="171">
        <v>297</v>
      </c>
      <c r="E79" s="178">
        <v>56526.33</v>
      </c>
      <c r="F79" s="179">
        <f>[1]Лист10!F51</f>
        <v>6453.17</v>
      </c>
      <c r="G79" s="179">
        <f>[1]Лист10!F41</f>
        <v>57383.81</v>
      </c>
      <c r="H79" s="179">
        <v>0</v>
      </c>
      <c r="I79" s="270"/>
      <c r="J79" s="270"/>
      <c r="K79" s="270"/>
      <c r="L79" s="178">
        <v>43633.54</v>
      </c>
      <c r="M79" s="179">
        <f>[1]Лист10!J51</f>
        <v>7568.56</v>
      </c>
      <c r="N79" s="179">
        <f>[1]Лист10!J41</f>
        <v>57383.81</v>
      </c>
      <c r="O79" s="179">
        <v>0</v>
      </c>
      <c r="P79" s="178">
        <v>47143.18</v>
      </c>
      <c r="Q79" s="179">
        <f>[1]Лист10!N51</f>
        <v>7810.55</v>
      </c>
      <c r="R79" s="179">
        <f>[1]Лист10!N41</f>
        <v>57383.81</v>
      </c>
      <c r="S79" s="179">
        <v>0</v>
      </c>
      <c r="T79" s="175" t="s">
        <v>127</v>
      </c>
    </row>
    <row r="80" spans="1:21" s="116" customFormat="1" hidden="1">
      <c r="A80" s="177" t="s">
        <v>428</v>
      </c>
      <c r="B80" s="163">
        <v>2330</v>
      </c>
      <c r="C80" s="171">
        <v>853</v>
      </c>
      <c r="D80" s="171">
        <v>295</v>
      </c>
      <c r="E80" s="178">
        <v>588824.12</v>
      </c>
      <c r="F80" s="179">
        <f>[1]Лист10!F52</f>
        <v>0</v>
      </c>
      <c r="G80" s="179">
        <f>[1]Лист10!F42</f>
        <v>2313413.81</v>
      </c>
      <c r="H80" s="179">
        <v>0</v>
      </c>
      <c r="I80" s="270"/>
      <c r="J80" s="270"/>
      <c r="K80" s="270"/>
      <c r="L80" s="178">
        <v>0</v>
      </c>
      <c r="M80" s="179">
        <f>[1]Лист10!J52</f>
        <v>0</v>
      </c>
      <c r="N80" s="179">
        <f>[1]Лист10!J42</f>
        <v>2108376.81</v>
      </c>
      <c r="O80" s="179">
        <v>0</v>
      </c>
      <c r="P80" s="178">
        <v>0</v>
      </c>
      <c r="Q80" s="179">
        <f>[1]Лист10!N52</f>
        <v>0</v>
      </c>
      <c r="R80" s="179">
        <f>[1]Лист10!N42</f>
        <v>2052317.06</v>
      </c>
      <c r="S80" s="179">
        <v>0</v>
      </c>
      <c r="T80" s="175" t="s">
        <v>127</v>
      </c>
    </row>
    <row r="81" spans="1:20">
      <c r="A81" s="283" t="s">
        <v>153</v>
      </c>
      <c r="B81" s="284">
        <v>2400</v>
      </c>
      <c r="C81" s="284" t="s">
        <v>128</v>
      </c>
      <c r="D81" s="284" t="s">
        <v>32</v>
      </c>
      <c r="E81" s="305" t="s">
        <v>127</v>
      </c>
      <c r="F81" s="303"/>
      <c r="G81" s="303"/>
      <c r="H81" s="303"/>
      <c r="I81" s="260"/>
      <c r="J81" s="260"/>
      <c r="K81" s="260"/>
      <c r="L81" s="304" t="s">
        <v>127</v>
      </c>
      <c r="M81" s="303"/>
      <c r="N81" s="303"/>
      <c r="O81" s="303"/>
      <c r="P81" s="304" t="s">
        <v>127</v>
      </c>
      <c r="Q81" s="303"/>
      <c r="R81" s="303"/>
      <c r="S81" s="303"/>
      <c r="T81" s="285" t="s">
        <v>127</v>
      </c>
    </row>
    <row r="82" spans="1:20">
      <c r="A82" s="283"/>
      <c r="B82" s="284"/>
      <c r="C82" s="284"/>
      <c r="D82" s="284"/>
      <c r="E82" s="306"/>
      <c r="F82" s="303"/>
      <c r="G82" s="303"/>
      <c r="H82" s="303"/>
      <c r="I82" s="260"/>
      <c r="J82" s="260"/>
      <c r="K82" s="260"/>
      <c r="L82" s="304"/>
      <c r="M82" s="303"/>
      <c r="N82" s="303"/>
      <c r="O82" s="303"/>
      <c r="P82" s="304"/>
      <c r="Q82" s="303"/>
      <c r="R82" s="303"/>
      <c r="S82" s="303"/>
      <c r="T82" s="285"/>
    </row>
    <row r="83" spans="1:20">
      <c r="A83" s="188" t="s">
        <v>134</v>
      </c>
      <c r="B83" s="284">
        <v>2410</v>
      </c>
      <c r="C83" s="284">
        <v>613</v>
      </c>
      <c r="D83" s="284" t="s">
        <v>32</v>
      </c>
      <c r="E83" s="305" t="s">
        <v>127</v>
      </c>
      <c r="F83" s="303"/>
      <c r="G83" s="303"/>
      <c r="H83" s="303"/>
      <c r="I83" s="260"/>
      <c r="J83" s="260"/>
      <c r="K83" s="260"/>
      <c r="L83" s="304" t="s">
        <v>127</v>
      </c>
      <c r="M83" s="303"/>
      <c r="N83" s="303"/>
      <c r="O83" s="303"/>
      <c r="P83" s="304" t="s">
        <v>127</v>
      </c>
      <c r="Q83" s="303"/>
      <c r="R83" s="303"/>
      <c r="S83" s="303"/>
      <c r="T83" s="285" t="s">
        <v>127</v>
      </c>
    </row>
    <row r="84" spans="1:20" ht="30">
      <c r="A84" s="188" t="s">
        <v>154</v>
      </c>
      <c r="B84" s="284"/>
      <c r="C84" s="284"/>
      <c r="D84" s="284"/>
      <c r="E84" s="306"/>
      <c r="F84" s="303"/>
      <c r="G84" s="303"/>
      <c r="H84" s="303"/>
      <c r="I84" s="260"/>
      <c r="J84" s="260"/>
      <c r="K84" s="260"/>
      <c r="L84" s="304"/>
      <c r="M84" s="303"/>
      <c r="N84" s="303"/>
      <c r="O84" s="303"/>
      <c r="P84" s="304"/>
      <c r="Q84" s="303"/>
      <c r="R84" s="303"/>
      <c r="S84" s="303"/>
      <c r="T84" s="285"/>
    </row>
    <row r="85" spans="1:20" ht="20.25" customHeight="1">
      <c r="A85" s="283" t="s">
        <v>155</v>
      </c>
      <c r="B85" s="284">
        <v>2420</v>
      </c>
      <c r="C85" s="284">
        <v>623</v>
      </c>
      <c r="D85" s="284" t="s">
        <v>32</v>
      </c>
      <c r="E85" s="305" t="s">
        <v>127</v>
      </c>
      <c r="F85" s="303"/>
      <c r="G85" s="303"/>
      <c r="H85" s="303"/>
      <c r="I85" s="260"/>
      <c r="J85" s="260"/>
      <c r="K85" s="260"/>
      <c r="L85" s="304" t="s">
        <v>127</v>
      </c>
      <c r="M85" s="303"/>
      <c r="N85" s="303"/>
      <c r="O85" s="303"/>
      <c r="P85" s="304" t="s">
        <v>127</v>
      </c>
      <c r="Q85" s="303"/>
      <c r="R85" s="303"/>
      <c r="S85" s="303"/>
      <c r="T85" s="285" t="s">
        <v>127</v>
      </c>
    </row>
    <row r="86" spans="1:20" ht="20.25" customHeight="1">
      <c r="A86" s="283"/>
      <c r="B86" s="284"/>
      <c r="C86" s="284"/>
      <c r="D86" s="284"/>
      <c r="E86" s="306"/>
      <c r="F86" s="303"/>
      <c r="G86" s="303"/>
      <c r="H86" s="303"/>
      <c r="I86" s="260"/>
      <c r="J86" s="260"/>
      <c r="K86" s="260"/>
      <c r="L86" s="304"/>
      <c r="M86" s="303"/>
      <c r="N86" s="303"/>
      <c r="O86" s="303"/>
      <c r="P86" s="304"/>
      <c r="Q86" s="303"/>
      <c r="R86" s="303"/>
      <c r="S86" s="303"/>
      <c r="T86" s="285"/>
    </row>
    <row r="87" spans="1:20" ht="62.25" customHeight="1">
      <c r="A87" s="188" t="s">
        <v>156</v>
      </c>
      <c r="B87" s="189">
        <v>2430</v>
      </c>
      <c r="C87" s="189">
        <v>634</v>
      </c>
      <c r="D87" s="189" t="s">
        <v>32</v>
      </c>
      <c r="E87" s="195" t="s">
        <v>127</v>
      </c>
      <c r="F87" s="194"/>
      <c r="G87" s="194"/>
      <c r="H87" s="194"/>
      <c r="I87" s="260"/>
      <c r="J87" s="260"/>
      <c r="K87" s="260"/>
      <c r="L87" s="195" t="s">
        <v>127</v>
      </c>
      <c r="M87" s="194"/>
      <c r="N87" s="194"/>
      <c r="O87" s="194"/>
      <c r="P87" s="195" t="s">
        <v>127</v>
      </c>
      <c r="Q87" s="194"/>
      <c r="R87" s="194"/>
      <c r="S87" s="194"/>
      <c r="T87" s="190" t="s">
        <v>127</v>
      </c>
    </row>
    <row r="88" spans="1:20" ht="30">
      <c r="A88" s="188" t="s">
        <v>157</v>
      </c>
      <c r="B88" s="189">
        <v>2440</v>
      </c>
      <c r="C88" s="189">
        <v>810</v>
      </c>
      <c r="D88" s="189" t="s">
        <v>32</v>
      </c>
      <c r="E88" s="195" t="s">
        <v>127</v>
      </c>
      <c r="F88" s="194"/>
      <c r="G88" s="194"/>
      <c r="H88" s="194"/>
      <c r="I88" s="260"/>
      <c r="J88" s="260"/>
      <c r="K88" s="260"/>
      <c r="L88" s="195" t="s">
        <v>127</v>
      </c>
      <c r="M88" s="194"/>
      <c r="N88" s="194"/>
      <c r="O88" s="194"/>
      <c r="P88" s="195" t="s">
        <v>127</v>
      </c>
      <c r="Q88" s="194"/>
      <c r="R88" s="194"/>
      <c r="S88" s="194"/>
      <c r="T88" s="190" t="s">
        <v>127</v>
      </c>
    </row>
    <row r="89" spans="1:20">
      <c r="A89" s="188" t="s">
        <v>158</v>
      </c>
      <c r="B89" s="189">
        <v>2450</v>
      </c>
      <c r="C89" s="189">
        <v>862</v>
      </c>
      <c r="D89" s="189" t="s">
        <v>32</v>
      </c>
      <c r="E89" s="195" t="s">
        <v>127</v>
      </c>
      <c r="F89" s="194"/>
      <c r="G89" s="194"/>
      <c r="H89" s="194"/>
      <c r="I89" s="260"/>
      <c r="J89" s="260"/>
      <c r="K89" s="260"/>
      <c r="L89" s="195" t="s">
        <v>127</v>
      </c>
      <c r="M89" s="194"/>
      <c r="N89" s="194"/>
      <c r="O89" s="194"/>
      <c r="P89" s="195" t="s">
        <v>127</v>
      </c>
      <c r="Q89" s="194"/>
      <c r="R89" s="194"/>
      <c r="S89" s="194"/>
      <c r="T89" s="190" t="s">
        <v>127</v>
      </c>
    </row>
    <row r="90" spans="1:20" ht="60">
      <c r="A90" s="188" t="s">
        <v>159</v>
      </c>
      <c r="B90" s="189">
        <v>2460</v>
      </c>
      <c r="C90" s="189">
        <v>863</v>
      </c>
      <c r="D90" s="189" t="s">
        <v>32</v>
      </c>
      <c r="E90" s="195" t="s">
        <v>127</v>
      </c>
      <c r="F90" s="194"/>
      <c r="G90" s="194"/>
      <c r="H90" s="194"/>
      <c r="I90" s="260"/>
      <c r="J90" s="260"/>
      <c r="K90" s="260"/>
      <c r="L90" s="195" t="s">
        <v>127</v>
      </c>
      <c r="M90" s="194"/>
      <c r="N90" s="194"/>
      <c r="O90" s="194"/>
      <c r="P90" s="195" t="s">
        <v>127</v>
      </c>
      <c r="Q90" s="194"/>
      <c r="R90" s="194"/>
      <c r="S90" s="194"/>
      <c r="T90" s="190" t="s">
        <v>127</v>
      </c>
    </row>
    <row r="91" spans="1:20">
      <c r="A91" s="283" t="s">
        <v>160</v>
      </c>
      <c r="B91" s="284">
        <v>2500</v>
      </c>
      <c r="C91" s="284" t="s">
        <v>32</v>
      </c>
      <c r="D91" s="284" t="s">
        <v>32</v>
      </c>
      <c r="E91" s="305">
        <v>0</v>
      </c>
      <c r="F91" s="303"/>
      <c r="G91" s="303"/>
      <c r="H91" s="303"/>
      <c r="I91" s="260"/>
      <c r="J91" s="260"/>
      <c r="K91" s="260"/>
      <c r="L91" s="304">
        <v>0</v>
      </c>
      <c r="M91" s="303"/>
      <c r="N91" s="303"/>
      <c r="O91" s="303"/>
      <c r="P91" s="304">
        <v>0</v>
      </c>
      <c r="Q91" s="303"/>
      <c r="R91" s="303"/>
      <c r="S91" s="303"/>
      <c r="T91" s="285" t="s">
        <v>127</v>
      </c>
    </row>
    <row r="92" spans="1:20">
      <c r="A92" s="283"/>
      <c r="B92" s="284"/>
      <c r="C92" s="284"/>
      <c r="D92" s="284"/>
      <c r="E92" s="306"/>
      <c r="F92" s="303"/>
      <c r="G92" s="303"/>
      <c r="H92" s="303"/>
      <c r="I92" s="260"/>
      <c r="J92" s="260"/>
      <c r="K92" s="260"/>
      <c r="L92" s="304"/>
      <c r="M92" s="303"/>
      <c r="N92" s="303"/>
      <c r="O92" s="303"/>
      <c r="P92" s="304"/>
      <c r="Q92" s="303"/>
      <c r="R92" s="303"/>
      <c r="S92" s="303"/>
      <c r="T92" s="285"/>
    </row>
    <row r="93" spans="1:20" ht="90">
      <c r="A93" s="188" t="s">
        <v>161</v>
      </c>
      <c r="B93" s="189">
        <v>2520</v>
      </c>
      <c r="C93" s="189">
        <v>831</v>
      </c>
      <c r="D93" s="189" t="s">
        <v>32</v>
      </c>
      <c r="E93" s="189" t="s">
        <v>127</v>
      </c>
      <c r="F93" s="194"/>
      <c r="G93" s="194"/>
      <c r="H93" s="194"/>
      <c r="I93" s="260"/>
      <c r="J93" s="260"/>
      <c r="K93" s="260"/>
      <c r="L93" s="189" t="s">
        <v>127</v>
      </c>
      <c r="M93" s="194"/>
      <c r="N93" s="194"/>
      <c r="O93" s="194"/>
      <c r="P93" s="189" t="s">
        <v>127</v>
      </c>
      <c r="Q93" s="194"/>
      <c r="R93" s="194"/>
      <c r="S93" s="194"/>
      <c r="T93" s="190" t="s">
        <v>127</v>
      </c>
    </row>
    <row r="94" spans="1:20">
      <c r="A94" s="283" t="s">
        <v>162</v>
      </c>
      <c r="B94" s="284">
        <v>2600</v>
      </c>
      <c r="C94" s="284" t="s">
        <v>32</v>
      </c>
      <c r="D94" s="284" t="s">
        <v>32</v>
      </c>
      <c r="E94" s="305">
        <f>E100</f>
        <v>24319448</v>
      </c>
      <c r="F94" s="331"/>
      <c r="G94" s="331"/>
      <c r="H94" s="331"/>
      <c r="I94" s="255"/>
      <c r="J94" s="255"/>
      <c r="K94" s="255"/>
      <c r="L94" s="304">
        <f>L100</f>
        <v>22908114.390000001</v>
      </c>
      <c r="M94" s="331"/>
      <c r="N94" s="331"/>
      <c r="O94" s="331"/>
      <c r="P94" s="304">
        <f>P100</f>
        <v>15133385.050000001</v>
      </c>
      <c r="Q94" s="331"/>
      <c r="R94" s="331"/>
      <c r="S94" s="331"/>
      <c r="T94" s="285" t="s">
        <v>127</v>
      </c>
    </row>
    <row r="95" spans="1:20">
      <c r="A95" s="330"/>
      <c r="B95" s="284"/>
      <c r="C95" s="284"/>
      <c r="D95" s="284"/>
      <c r="E95" s="306"/>
      <c r="F95" s="331"/>
      <c r="G95" s="331"/>
      <c r="H95" s="331"/>
      <c r="I95" s="255"/>
      <c r="J95" s="255"/>
      <c r="K95" s="255"/>
      <c r="L95" s="304"/>
      <c r="M95" s="331"/>
      <c r="N95" s="331"/>
      <c r="O95" s="331"/>
      <c r="P95" s="304"/>
      <c r="Q95" s="331"/>
      <c r="R95" s="331"/>
      <c r="S95" s="331"/>
      <c r="T95" s="285"/>
    </row>
    <row r="96" spans="1:20">
      <c r="A96" s="207" t="s">
        <v>41</v>
      </c>
      <c r="B96" s="333">
        <v>2610</v>
      </c>
      <c r="C96" s="284">
        <v>241</v>
      </c>
      <c r="D96" s="284" t="s">
        <v>32</v>
      </c>
      <c r="E96" s="294" t="s">
        <v>127</v>
      </c>
      <c r="F96" s="334"/>
      <c r="G96" s="208"/>
      <c r="H96" s="208"/>
      <c r="I96" s="255"/>
      <c r="J96" s="255"/>
      <c r="K96" s="255"/>
      <c r="L96" s="284" t="s">
        <v>127</v>
      </c>
      <c r="M96" s="334"/>
      <c r="N96" s="208"/>
      <c r="O96" s="208"/>
      <c r="P96" s="284" t="s">
        <v>127</v>
      </c>
      <c r="Q96" s="334"/>
      <c r="R96" s="208"/>
      <c r="S96" s="208"/>
      <c r="T96" s="285" t="s">
        <v>127</v>
      </c>
    </row>
    <row r="97" spans="1:21" ht="30">
      <c r="A97" s="209" t="s">
        <v>163</v>
      </c>
      <c r="B97" s="333"/>
      <c r="C97" s="284"/>
      <c r="D97" s="284"/>
      <c r="E97" s="295"/>
      <c r="F97" s="334"/>
      <c r="G97" s="208"/>
      <c r="H97" s="208"/>
      <c r="I97" s="255"/>
      <c r="J97" s="255"/>
      <c r="K97" s="255"/>
      <c r="L97" s="284"/>
      <c r="M97" s="334"/>
      <c r="N97" s="208"/>
      <c r="O97" s="208"/>
      <c r="P97" s="284"/>
      <c r="Q97" s="334"/>
      <c r="R97" s="208"/>
      <c r="S97" s="208"/>
      <c r="T97" s="285"/>
    </row>
    <row r="98" spans="1:21">
      <c r="A98" s="332" t="s">
        <v>8</v>
      </c>
      <c r="B98" s="284">
        <v>2630</v>
      </c>
      <c r="C98" s="284">
        <v>243</v>
      </c>
      <c r="D98" s="284" t="s">
        <v>32</v>
      </c>
      <c r="E98" s="294" t="s">
        <v>127</v>
      </c>
      <c r="F98" s="208"/>
      <c r="G98" s="208"/>
      <c r="H98" s="208"/>
      <c r="I98" s="255"/>
      <c r="J98" s="255"/>
      <c r="K98" s="255"/>
      <c r="L98" s="284" t="s">
        <v>127</v>
      </c>
      <c r="M98" s="208"/>
      <c r="N98" s="208"/>
      <c r="O98" s="208"/>
      <c r="P98" s="284" t="s">
        <v>127</v>
      </c>
      <c r="Q98" s="208"/>
      <c r="R98" s="208"/>
      <c r="S98" s="208"/>
      <c r="T98" s="285" t="s">
        <v>127</v>
      </c>
    </row>
    <row r="99" spans="1:21" ht="30" customHeight="1">
      <c r="A99" s="283"/>
      <c r="B99" s="284"/>
      <c r="C99" s="284"/>
      <c r="D99" s="284"/>
      <c r="E99" s="295"/>
      <c r="F99" s="208"/>
      <c r="G99" s="208"/>
      <c r="H99" s="208"/>
      <c r="I99" s="255"/>
      <c r="J99" s="255"/>
      <c r="K99" s="255"/>
      <c r="L99" s="284"/>
      <c r="M99" s="208"/>
      <c r="N99" s="208"/>
      <c r="O99" s="208"/>
      <c r="P99" s="284"/>
      <c r="Q99" s="208"/>
      <c r="R99" s="208"/>
      <c r="S99" s="208"/>
      <c r="T99" s="285"/>
    </row>
    <row r="100" spans="1:21" s="50" customFormat="1" ht="30">
      <c r="A100" s="196" t="s">
        <v>438</v>
      </c>
      <c r="B100" s="197">
        <v>2640</v>
      </c>
      <c r="C100" s="197">
        <v>244</v>
      </c>
      <c r="D100" s="202" t="s">
        <v>465</v>
      </c>
      <c r="E100" s="201">
        <f>SUM(E102:E109)</f>
        <v>24319448</v>
      </c>
      <c r="F100" s="51">
        <f>[1]Лист10!F120+[1]Лист11!G46+[1]Лист11!G69+[1]Лист12!E14+[1]Лист12!F110+[1]Лист12!F295</f>
        <v>6373159.5300000003</v>
      </c>
      <c r="G100" s="51">
        <f>[1]Лист10!H84+[1]Лист10!F109+[1]Лист10!F138+[1]Лист11!F19+[1]Лист11!G34+[1]Лист11!G59+[1]Лист12!F36+[1]Лист12!F52+[1]Лист12!F243+[1]Лист12!F62</f>
        <v>8226194.5800000001</v>
      </c>
      <c r="H100" s="51">
        <f>[1]Лист12!F121</f>
        <v>51097.49</v>
      </c>
      <c r="I100" s="272"/>
      <c r="J100" s="272"/>
      <c r="K100" s="272"/>
      <c r="L100" s="201">
        <f>SUM(L102:L109)</f>
        <v>22908114.390000001</v>
      </c>
      <c r="M100" s="201">
        <f t="shared" ref="M100:P100" si="11">SUM(M102:M109)</f>
        <v>0</v>
      </c>
      <c r="N100" s="201">
        <f t="shared" si="11"/>
        <v>0</v>
      </c>
      <c r="O100" s="201">
        <f t="shared" si="11"/>
        <v>0</v>
      </c>
      <c r="P100" s="201">
        <f t="shared" si="11"/>
        <v>15133385.050000001</v>
      </c>
      <c r="Q100" s="51">
        <f>[1]Лист10!R96+[1]Лист10!N120+[1]Лист11!O46+[1]Лист11!O69+[1]Лист12!K14+[1]Лист12!L110+[1]Лист12!L295</f>
        <v>4781922.4400000004</v>
      </c>
      <c r="R100" s="51">
        <f>[1]Лист10!R84+[1]Лист10!N109+[1]Лист10!N138+[1]Лист11!N19+[1]Лист11!O34+[1]Лист11!O59+[1]Лист12!N36+[1]Лист12!L52+[1]Лист12!L62+[1]Лист12!L243</f>
        <v>8148592.71</v>
      </c>
      <c r="S100" s="51">
        <v>0</v>
      </c>
      <c r="T100" s="200" t="s">
        <v>127</v>
      </c>
      <c r="U100" s="50" t="s">
        <v>458</v>
      </c>
    </row>
    <row r="101" spans="1:21" s="169" customFormat="1" hidden="1">
      <c r="A101" s="162" t="s">
        <v>134</v>
      </c>
      <c r="B101" s="163" t="s">
        <v>32</v>
      </c>
      <c r="C101" s="163" t="s">
        <v>32</v>
      </c>
      <c r="D101" s="163" t="s">
        <v>32</v>
      </c>
      <c r="E101" s="164" t="s">
        <v>32</v>
      </c>
      <c r="F101" s="165"/>
      <c r="G101" s="165"/>
      <c r="H101" s="165"/>
      <c r="I101" s="273"/>
      <c r="J101" s="273"/>
      <c r="K101" s="273"/>
      <c r="L101" s="164" t="s">
        <v>32</v>
      </c>
      <c r="M101" s="165"/>
      <c r="N101" s="165"/>
      <c r="O101" s="165"/>
      <c r="P101" s="166" t="s">
        <v>32</v>
      </c>
      <c r="Q101" s="167"/>
      <c r="R101" s="165"/>
      <c r="S101" s="165"/>
      <c r="T101" s="168" t="s">
        <v>32</v>
      </c>
    </row>
    <row r="102" spans="1:21" s="116" customFormat="1" hidden="1">
      <c r="A102" s="170" t="s">
        <v>164</v>
      </c>
      <c r="B102" s="171">
        <v>2641</v>
      </c>
      <c r="C102" s="171">
        <v>244</v>
      </c>
      <c r="D102" s="171">
        <v>221</v>
      </c>
      <c r="E102" s="172">
        <v>212942.38</v>
      </c>
      <c r="F102" s="173"/>
      <c r="G102" s="173"/>
      <c r="H102" s="173"/>
      <c r="I102" s="274"/>
      <c r="J102" s="274"/>
      <c r="K102" s="274"/>
      <c r="L102" s="172">
        <v>218702.4</v>
      </c>
      <c r="M102" s="173"/>
      <c r="N102" s="173"/>
      <c r="O102" s="174"/>
      <c r="P102" s="172">
        <v>225038.4</v>
      </c>
      <c r="Q102" s="173">
        <v>181320</v>
      </c>
      <c r="R102" s="173">
        <v>108464.16</v>
      </c>
      <c r="S102" s="173">
        <v>0</v>
      </c>
      <c r="T102" s="175" t="s">
        <v>127</v>
      </c>
    </row>
    <row r="103" spans="1:21" s="116" customFormat="1" hidden="1">
      <c r="A103" s="170" t="s">
        <v>165</v>
      </c>
      <c r="B103" s="171">
        <v>2641</v>
      </c>
      <c r="C103" s="171">
        <v>244</v>
      </c>
      <c r="D103" s="171">
        <v>222</v>
      </c>
      <c r="E103" s="172">
        <v>407945.02</v>
      </c>
      <c r="F103" s="173"/>
      <c r="G103" s="173"/>
      <c r="H103" s="173"/>
      <c r="I103" s="274"/>
      <c r="J103" s="274"/>
      <c r="K103" s="274"/>
      <c r="L103" s="172">
        <v>407945.02</v>
      </c>
      <c r="M103" s="173"/>
      <c r="N103" s="173"/>
      <c r="O103" s="174"/>
      <c r="P103" s="172">
        <v>407945.02</v>
      </c>
      <c r="Q103" s="173">
        <v>405383.61</v>
      </c>
      <c r="R103" s="173">
        <v>79311.92</v>
      </c>
      <c r="S103" s="173">
        <v>0</v>
      </c>
      <c r="T103" s="175" t="s">
        <v>127</v>
      </c>
    </row>
    <row r="104" spans="1:21" s="116" customFormat="1" hidden="1">
      <c r="A104" s="170" t="s">
        <v>166</v>
      </c>
      <c r="B104" s="171">
        <v>2641</v>
      </c>
      <c r="C104" s="171">
        <v>244</v>
      </c>
      <c r="D104" s="171">
        <v>223</v>
      </c>
      <c r="E104" s="172">
        <v>920264</v>
      </c>
      <c r="F104" s="173"/>
      <c r="G104" s="173"/>
      <c r="H104" s="173"/>
      <c r="I104" s="274"/>
      <c r="J104" s="274"/>
      <c r="K104" s="274"/>
      <c r="L104" s="172">
        <v>931405.93</v>
      </c>
      <c r="M104" s="173"/>
      <c r="N104" s="173"/>
      <c r="O104" s="171"/>
      <c r="P104" s="172">
        <v>944903.85</v>
      </c>
      <c r="Q104" s="173">
        <v>0</v>
      </c>
      <c r="R104" s="173">
        <v>2057755.88</v>
      </c>
      <c r="S104" s="173">
        <v>0</v>
      </c>
      <c r="T104" s="175" t="s">
        <v>127</v>
      </c>
    </row>
    <row r="105" spans="1:21" s="116" customFormat="1" ht="30" hidden="1">
      <c r="A105" s="170" t="s">
        <v>167</v>
      </c>
      <c r="B105" s="171">
        <v>2641</v>
      </c>
      <c r="C105" s="171">
        <v>244</v>
      </c>
      <c r="D105" s="171">
        <v>224</v>
      </c>
      <c r="E105" s="172">
        <v>12428476.800000001</v>
      </c>
      <c r="F105" s="173"/>
      <c r="G105" s="173"/>
      <c r="H105" s="173"/>
      <c r="I105" s="274"/>
      <c r="J105" s="274"/>
      <c r="K105" s="274"/>
      <c r="L105" s="172">
        <v>12428476.800000001</v>
      </c>
      <c r="M105" s="173"/>
      <c r="N105" s="173"/>
      <c r="O105" s="171"/>
      <c r="P105" s="172">
        <v>4721038.38</v>
      </c>
      <c r="Q105" s="173">
        <v>32196.28</v>
      </c>
      <c r="R105" s="173">
        <v>1952688.71</v>
      </c>
      <c r="S105" s="173">
        <v>0</v>
      </c>
      <c r="T105" s="175" t="s">
        <v>127</v>
      </c>
    </row>
    <row r="106" spans="1:21" s="116" customFormat="1" ht="30" hidden="1">
      <c r="A106" s="170" t="s">
        <v>168</v>
      </c>
      <c r="B106" s="171">
        <v>2641</v>
      </c>
      <c r="C106" s="171">
        <v>244</v>
      </c>
      <c r="D106" s="171">
        <v>225</v>
      </c>
      <c r="E106" s="172">
        <v>600593.46</v>
      </c>
      <c r="F106" s="173"/>
      <c r="G106" s="173"/>
      <c r="H106" s="173"/>
      <c r="I106" s="274"/>
      <c r="J106" s="274"/>
      <c r="K106" s="274"/>
      <c r="L106" s="172">
        <v>513343.46</v>
      </c>
      <c r="M106" s="173"/>
      <c r="N106" s="173"/>
      <c r="O106" s="171"/>
      <c r="P106" s="172">
        <v>516301.48</v>
      </c>
      <c r="Q106" s="173">
        <v>32196.28</v>
      </c>
      <c r="R106" s="173">
        <v>1952688.71</v>
      </c>
      <c r="S106" s="173">
        <v>0</v>
      </c>
      <c r="T106" s="175" t="s">
        <v>127</v>
      </c>
    </row>
    <row r="107" spans="1:21" s="116" customFormat="1" hidden="1">
      <c r="A107" s="170" t="s">
        <v>169</v>
      </c>
      <c r="B107" s="171">
        <v>2641</v>
      </c>
      <c r="C107" s="171">
        <v>244</v>
      </c>
      <c r="D107" s="171">
        <v>226</v>
      </c>
      <c r="E107" s="172">
        <f>4794396.76+2833303.54</f>
        <v>7627700.2999999998</v>
      </c>
      <c r="F107" s="173"/>
      <c r="G107" s="173"/>
      <c r="H107" s="173"/>
      <c r="I107" s="274"/>
      <c r="J107" s="274"/>
      <c r="K107" s="274"/>
      <c r="L107" s="172">
        <f>4042779.12+2168787.38</f>
        <v>6211566.5</v>
      </c>
      <c r="M107" s="173"/>
      <c r="N107" s="173"/>
      <c r="O107" s="171"/>
      <c r="P107" s="172">
        <f>3963038.16+2294502.78</f>
        <v>6257540.9400000004</v>
      </c>
      <c r="Q107" s="173">
        <v>2742231.09</v>
      </c>
      <c r="R107" s="173">
        <v>3644044.04</v>
      </c>
      <c r="S107" s="173">
        <v>0</v>
      </c>
      <c r="T107" s="175" t="s">
        <v>127</v>
      </c>
    </row>
    <row r="108" spans="1:21" s="116" customFormat="1" hidden="1">
      <c r="A108" s="170" t="s">
        <v>170</v>
      </c>
      <c r="B108" s="171">
        <v>2641</v>
      </c>
      <c r="C108" s="171">
        <v>244</v>
      </c>
      <c r="D108" s="171">
        <v>310</v>
      </c>
      <c r="E108" s="172">
        <v>300000</v>
      </c>
      <c r="F108" s="173"/>
      <c r="G108" s="173"/>
      <c r="H108" s="171"/>
      <c r="I108" s="275"/>
      <c r="J108" s="275"/>
      <c r="K108" s="275"/>
      <c r="L108" s="172">
        <v>200000</v>
      </c>
      <c r="M108" s="173"/>
      <c r="N108" s="173"/>
      <c r="O108" s="171"/>
      <c r="P108" s="172">
        <v>200000</v>
      </c>
      <c r="Q108" s="173">
        <v>76395.55</v>
      </c>
      <c r="R108" s="173">
        <v>0</v>
      </c>
      <c r="S108" s="173">
        <v>0</v>
      </c>
      <c r="T108" s="175" t="s">
        <v>127</v>
      </c>
    </row>
    <row r="109" spans="1:21" s="116" customFormat="1" ht="30" hidden="1">
      <c r="A109" s="170" t="s">
        <v>171</v>
      </c>
      <c r="B109" s="171">
        <v>2641</v>
      </c>
      <c r="C109" s="171">
        <v>244</v>
      </c>
      <c r="D109" s="171">
        <v>340</v>
      </c>
      <c r="E109" s="172">
        <v>1821526.04</v>
      </c>
      <c r="F109" s="173"/>
      <c r="G109" s="171"/>
      <c r="H109" s="171"/>
      <c r="I109" s="275"/>
      <c r="J109" s="275"/>
      <c r="K109" s="275"/>
      <c r="L109" s="172">
        <v>1996674.28</v>
      </c>
      <c r="M109" s="173"/>
      <c r="N109" s="173"/>
      <c r="O109" s="171"/>
      <c r="P109" s="172">
        <v>1860616.98</v>
      </c>
      <c r="Q109" s="173">
        <v>51330</v>
      </c>
      <c r="R109" s="173">
        <v>0</v>
      </c>
      <c r="S109" s="173">
        <v>0</v>
      </c>
      <c r="T109" s="175" t="s">
        <v>127</v>
      </c>
    </row>
    <row r="110" spans="1:21" s="113" customFormat="1">
      <c r="A110" s="188" t="s">
        <v>439</v>
      </c>
      <c r="B110" s="189">
        <v>2650</v>
      </c>
      <c r="C110" s="121">
        <v>247</v>
      </c>
      <c r="D110" s="189" t="s">
        <v>32</v>
      </c>
      <c r="E110" s="189" t="s">
        <v>127</v>
      </c>
      <c r="F110" s="56"/>
      <c r="G110" s="208"/>
      <c r="H110" s="208"/>
      <c r="I110" s="255"/>
      <c r="J110" s="255"/>
      <c r="K110" s="255"/>
      <c r="L110" s="189" t="s">
        <v>127</v>
      </c>
      <c r="M110" s="56"/>
      <c r="N110" s="208"/>
      <c r="O110" s="208"/>
      <c r="P110" s="189" t="s">
        <v>127</v>
      </c>
      <c r="Q110" s="56"/>
      <c r="R110" s="208"/>
      <c r="S110" s="208"/>
      <c r="T110" s="190" t="s">
        <v>127</v>
      </c>
    </row>
    <row r="111" spans="1:21" ht="30">
      <c r="A111" s="188" t="s">
        <v>172</v>
      </c>
      <c r="B111" s="121">
        <v>2700</v>
      </c>
      <c r="C111" s="189">
        <v>400</v>
      </c>
      <c r="D111" s="189" t="s">
        <v>32</v>
      </c>
      <c r="E111" s="189" t="s">
        <v>127</v>
      </c>
      <c r="F111" s="56"/>
      <c r="G111" s="208"/>
      <c r="H111" s="208"/>
      <c r="I111" s="255"/>
      <c r="J111" s="255"/>
      <c r="K111" s="255"/>
      <c r="L111" s="189" t="s">
        <v>127</v>
      </c>
      <c r="M111" s="56"/>
      <c r="N111" s="208"/>
      <c r="O111" s="208"/>
      <c r="P111" s="189" t="s">
        <v>127</v>
      </c>
      <c r="Q111" s="56"/>
      <c r="R111" s="208"/>
      <c r="S111" s="208"/>
      <c r="T111" s="190" t="s">
        <v>127</v>
      </c>
    </row>
    <row r="112" spans="1:21" ht="45">
      <c r="A112" s="188" t="s">
        <v>173</v>
      </c>
      <c r="B112" s="121">
        <v>2710</v>
      </c>
      <c r="C112" s="189">
        <v>406</v>
      </c>
      <c r="D112" s="189" t="s">
        <v>32</v>
      </c>
      <c r="E112" s="189" t="s">
        <v>127</v>
      </c>
      <c r="F112" s="56"/>
      <c r="G112" s="208"/>
      <c r="H112" s="208"/>
      <c r="I112" s="255"/>
      <c r="J112" s="255"/>
      <c r="K112" s="255"/>
      <c r="L112" s="189" t="s">
        <v>127</v>
      </c>
      <c r="M112" s="56"/>
      <c r="N112" s="208"/>
      <c r="O112" s="208"/>
      <c r="P112" s="189" t="s">
        <v>127</v>
      </c>
      <c r="Q112" s="56"/>
      <c r="R112" s="208"/>
      <c r="S112" s="208"/>
      <c r="T112" s="190" t="s">
        <v>127</v>
      </c>
    </row>
    <row r="113" spans="1:20" ht="45">
      <c r="A113" s="188" t="s">
        <v>174</v>
      </c>
      <c r="B113" s="121">
        <v>2720</v>
      </c>
      <c r="C113" s="189">
        <v>407</v>
      </c>
      <c r="D113" s="189" t="s">
        <v>32</v>
      </c>
      <c r="E113" s="189" t="s">
        <v>127</v>
      </c>
      <c r="F113" s="56"/>
      <c r="G113" s="208"/>
      <c r="H113" s="208"/>
      <c r="I113" s="255"/>
      <c r="J113" s="255"/>
      <c r="K113" s="255"/>
      <c r="L113" s="189" t="s">
        <v>127</v>
      </c>
      <c r="M113" s="56"/>
      <c r="N113" s="208"/>
      <c r="O113" s="208"/>
      <c r="P113" s="189" t="s">
        <v>127</v>
      </c>
      <c r="Q113" s="56"/>
      <c r="R113" s="208"/>
      <c r="S113" s="208"/>
      <c r="T113" s="190" t="s">
        <v>127</v>
      </c>
    </row>
    <row r="114" spans="1:20">
      <c r="A114" s="283" t="s">
        <v>117</v>
      </c>
      <c r="B114" s="284">
        <v>3000</v>
      </c>
      <c r="C114" s="284">
        <v>100</v>
      </c>
      <c r="D114" s="285" t="s">
        <v>32</v>
      </c>
      <c r="E114" s="324" t="s">
        <v>127</v>
      </c>
      <c r="F114" s="190"/>
      <c r="G114" s="190"/>
      <c r="H114" s="190"/>
      <c r="I114" s="262"/>
      <c r="J114" s="262"/>
      <c r="K114" s="262"/>
      <c r="L114" s="285" t="s">
        <v>127</v>
      </c>
      <c r="M114" s="190"/>
      <c r="N114" s="190"/>
      <c r="O114" s="190"/>
      <c r="P114" s="285" t="s">
        <v>127</v>
      </c>
      <c r="Q114" s="189"/>
      <c r="R114" s="189"/>
      <c r="S114" s="189"/>
      <c r="T114" s="285" t="s">
        <v>32</v>
      </c>
    </row>
    <row r="115" spans="1:20">
      <c r="A115" s="283"/>
      <c r="B115" s="284"/>
      <c r="C115" s="284"/>
      <c r="D115" s="285"/>
      <c r="E115" s="325"/>
      <c r="F115" s="190"/>
      <c r="G115" s="190"/>
      <c r="H115" s="190"/>
      <c r="I115" s="262"/>
      <c r="J115" s="262"/>
      <c r="K115" s="262"/>
      <c r="L115" s="285"/>
      <c r="M115" s="190"/>
      <c r="N115" s="190"/>
      <c r="O115" s="190"/>
      <c r="P115" s="285"/>
      <c r="Q115" s="189"/>
      <c r="R115" s="189"/>
      <c r="S115" s="189"/>
      <c r="T115" s="285"/>
    </row>
    <row r="116" spans="1:20" s="131" customFormat="1" hidden="1">
      <c r="A116" s="126" t="s">
        <v>41</v>
      </c>
      <c r="B116" s="149" t="s">
        <v>32</v>
      </c>
      <c r="C116" s="149" t="s">
        <v>32</v>
      </c>
      <c r="D116" s="130" t="s">
        <v>32</v>
      </c>
      <c r="E116" s="130" t="s">
        <v>32</v>
      </c>
      <c r="F116" s="130"/>
      <c r="G116" s="130"/>
      <c r="H116" s="130"/>
      <c r="I116" s="276"/>
      <c r="J116" s="276"/>
      <c r="K116" s="276"/>
      <c r="L116" s="130" t="s">
        <v>32</v>
      </c>
      <c r="M116" s="130"/>
      <c r="N116" s="130"/>
      <c r="O116" s="130"/>
      <c r="P116" s="130" t="s">
        <v>32</v>
      </c>
      <c r="Q116" s="127"/>
      <c r="R116" s="127"/>
      <c r="S116" s="127"/>
      <c r="T116" s="130" t="s">
        <v>32</v>
      </c>
    </row>
    <row r="117" spans="1:20" ht="30">
      <c r="A117" s="188" t="s">
        <v>440</v>
      </c>
      <c r="B117" s="189">
        <v>3010</v>
      </c>
      <c r="C117" s="189">
        <v>180</v>
      </c>
      <c r="D117" s="190" t="s">
        <v>32</v>
      </c>
      <c r="E117" s="190" t="s">
        <v>127</v>
      </c>
      <c r="F117" s="190"/>
      <c r="G117" s="190"/>
      <c r="H117" s="190"/>
      <c r="I117" s="262"/>
      <c r="J117" s="262"/>
      <c r="K117" s="262"/>
      <c r="L117" s="190" t="s">
        <v>127</v>
      </c>
      <c r="M117" s="190"/>
      <c r="N117" s="190"/>
      <c r="O117" s="190"/>
      <c r="P117" s="190" t="s">
        <v>127</v>
      </c>
      <c r="Q117" s="189"/>
      <c r="R117" s="189"/>
      <c r="S117" s="189"/>
      <c r="T117" s="190" t="s">
        <v>32</v>
      </c>
    </row>
    <row r="118" spans="1:20" ht="7.5" customHeight="1">
      <c r="A118" s="283" t="s">
        <v>175</v>
      </c>
      <c r="B118" s="284">
        <v>3020</v>
      </c>
      <c r="C118" s="284">
        <v>180</v>
      </c>
      <c r="D118" s="285" t="s">
        <v>32</v>
      </c>
      <c r="E118" s="324" t="s">
        <v>127</v>
      </c>
      <c r="F118" s="190"/>
      <c r="G118" s="190"/>
      <c r="H118" s="190"/>
      <c r="I118" s="262"/>
      <c r="J118" s="262"/>
      <c r="K118" s="262"/>
      <c r="L118" s="285" t="s">
        <v>127</v>
      </c>
      <c r="M118" s="190"/>
      <c r="N118" s="190"/>
      <c r="O118" s="190"/>
      <c r="P118" s="285" t="s">
        <v>127</v>
      </c>
      <c r="Q118" s="189"/>
      <c r="R118" s="189"/>
      <c r="S118" s="189"/>
      <c r="T118" s="285" t="s">
        <v>32</v>
      </c>
    </row>
    <row r="119" spans="1:20">
      <c r="A119" s="283"/>
      <c r="B119" s="284"/>
      <c r="C119" s="284"/>
      <c r="D119" s="285"/>
      <c r="E119" s="325"/>
      <c r="F119" s="190"/>
      <c r="G119" s="190"/>
      <c r="H119" s="190"/>
      <c r="I119" s="262"/>
      <c r="J119" s="262"/>
      <c r="K119" s="262"/>
      <c r="L119" s="285"/>
      <c r="M119" s="190"/>
      <c r="N119" s="190"/>
      <c r="O119" s="190"/>
      <c r="P119" s="285"/>
      <c r="Q119" s="189"/>
      <c r="R119" s="189"/>
      <c r="S119" s="189"/>
      <c r="T119" s="285"/>
    </row>
    <row r="120" spans="1:20" ht="9" customHeight="1">
      <c r="A120" s="283" t="s">
        <v>176</v>
      </c>
      <c r="B120" s="284">
        <v>3030</v>
      </c>
      <c r="C120" s="284">
        <v>180</v>
      </c>
      <c r="D120" s="285" t="s">
        <v>32</v>
      </c>
      <c r="E120" s="324" t="s">
        <v>127</v>
      </c>
      <c r="F120" s="190"/>
      <c r="G120" s="190"/>
      <c r="H120" s="190"/>
      <c r="I120" s="262"/>
      <c r="J120" s="262"/>
      <c r="K120" s="262"/>
      <c r="L120" s="285" t="s">
        <v>127</v>
      </c>
      <c r="M120" s="190"/>
      <c r="N120" s="190"/>
      <c r="O120" s="190"/>
      <c r="P120" s="285" t="s">
        <v>127</v>
      </c>
      <c r="Q120" s="189"/>
      <c r="R120" s="189"/>
      <c r="S120" s="189"/>
      <c r="T120" s="285" t="s">
        <v>32</v>
      </c>
    </row>
    <row r="121" spans="1:20">
      <c r="A121" s="283"/>
      <c r="B121" s="284"/>
      <c r="C121" s="284"/>
      <c r="D121" s="285"/>
      <c r="E121" s="325"/>
      <c r="F121" s="190"/>
      <c r="G121" s="190"/>
      <c r="H121" s="190"/>
      <c r="I121" s="262"/>
      <c r="J121" s="262"/>
      <c r="K121" s="262"/>
      <c r="L121" s="285"/>
      <c r="M121" s="190"/>
      <c r="N121" s="190"/>
      <c r="O121" s="190"/>
      <c r="P121" s="285"/>
      <c r="Q121" s="189"/>
      <c r="R121" s="189"/>
      <c r="S121" s="189"/>
      <c r="T121" s="285"/>
    </row>
    <row r="122" spans="1:20">
      <c r="A122" s="188" t="s">
        <v>177</v>
      </c>
      <c r="B122" s="189">
        <v>4000</v>
      </c>
      <c r="C122" s="189" t="s">
        <v>32</v>
      </c>
      <c r="D122" s="190" t="s">
        <v>32</v>
      </c>
      <c r="E122" s="190" t="s">
        <v>127</v>
      </c>
      <c r="F122" s="190"/>
      <c r="G122" s="190"/>
      <c r="H122" s="190"/>
      <c r="I122" s="262"/>
      <c r="J122" s="262"/>
      <c r="K122" s="262"/>
      <c r="L122" s="190" t="s">
        <v>127</v>
      </c>
      <c r="M122" s="190"/>
      <c r="N122" s="190"/>
      <c r="O122" s="190"/>
      <c r="P122" s="190" t="s">
        <v>127</v>
      </c>
      <c r="Q122" s="189"/>
      <c r="R122" s="189"/>
      <c r="S122" s="189"/>
      <c r="T122" s="190" t="s">
        <v>32</v>
      </c>
    </row>
    <row r="123" spans="1:20" s="131" customFormat="1" hidden="1">
      <c r="A123" s="126" t="s">
        <v>134</v>
      </c>
      <c r="B123" s="149" t="s">
        <v>32</v>
      </c>
      <c r="C123" s="149" t="s">
        <v>32</v>
      </c>
      <c r="D123" s="130" t="s">
        <v>32</v>
      </c>
      <c r="E123" s="130" t="s">
        <v>32</v>
      </c>
      <c r="F123" s="130"/>
      <c r="G123" s="130"/>
      <c r="H123" s="130"/>
      <c r="I123" s="276"/>
      <c r="J123" s="276"/>
      <c r="K123" s="276"/>
      <c r="L123" s="130" t="s">
        <v>32</v>
      </c>
      <c r="M123" s="130"/>
      <c r="N123" s="130"/>
      <c r="O123" s="130"/>
      <c r="P123" s="130" t="s">
        <v>32</v>
      </c>
      <c r="Q123" s="127"/>
      <c r="R123" s="127"/>
      <c r="S123" s="127"/>
      <c r="T123" s="130" t="s">
        <v>32</v>
      </c>
    </row>
    <row r="124" spans="1:20" ht="30">
      <c r="A124" s="191" t="s">
        <v>441</v>
      </c>
      <c r="B124" s="189">
        <v>4010</v>
      </c>
      <c r="C124" s="189">
        <v>610</v>
      </c>
      <c r="D124" s="190" t="s">
        <v>32</v>
      </c>
      <c r="E124" s="190" t="s">
        <v>127</v>
      </c>
      <c r="F124" s="190"/>
      <c r="G124" s="190"/>
      <c r="H124" s="190"/>
      <c r="I124" s="262"/>
      <c r="J124" s="262"/>
      <c r="K124" s="262"/>
      <c r="L124" s="190" t="s">
        <v>127</v>
      </c>
      <c r="M124" s="190"/>
      <c r="N124" s="190"/>
      <c r="O124" s="190"/>
      <c r="P124" s="190" t="s">
        <v>127</v>
      </c>
      <c r="Q124" s="189"/>
      <c r="R124" s="189"/>
      <c r="S124" s="189"/>
      <c r="T124" s="190" t="s">
        <v>32</v>
      </c>
    </row>
    <row r="125" spans="1:20" ht="60">
      <c r="A125" s="191" t="s">
        <v>178</v>
      </c>
      <c r="B125" s="189">
        <v>4020</v>
      </c>
      <c r="C125" s="189">
        <v>610</v>
      </c>
      <c r="D125" s="190" t="s">
        <v>32</v>
      </c>
      <c r="E125" s="190" t="s">
        <v>127</v>
      </c>
      <c r="F125" s="190"/>
      <c r="G125" s="190"/>
      <c r="H125" s="190"/>
      <c r="I125" s="262"/>
      <c r="J125" s="262"/>
      <c r="K125" s="262"/>
      <c r="L125" s="190" t="s">
        <v>127</v>
      </c>
      <c r="M125" s="190"/>
      <c r="N125" s="190"/>
      <c r="O125" s="190"/>
      <c r="P125" s="190" t="s">
        <v>127</v>
      </c>
      <c r="Q125" s="189"/>
      <c r="R125" s="189"/>
      <c r="S125" s="189"/>
      <c r="T125" s="190" t="s">
        <v>32</v>
      </c>
    </row>
    <row r="126" spans="1:20">
      <c r="A126" s="57"/>
      <c r="C126" s="45" t="s">
        <v>179</v>
      </c>
      <c r="E126" s="57"/>
      <c r="F126" s="57"/>
      <c r="G126" s="57"/>
      <c r="H126" s="57"/>
      <c r="I126" s="277"/>
      <c r="J126" s="277"/>
      <c r="K126" s="277"/>
      <c r="L126" s="57" t="s">
        <v>180</v>
      </c>
      <c r="M126" s="57"/>
      <c r="N126" s="57"/>
      <c r="O126" s="57"/>
      <c r="P126" s="57"/>
      <c r="Q126" s="57"/>
      <c r="R126" s="57"/>
      <c r="S126" s="57"/>
      <c r="T126" s="58"/>
    </row>
    <row r="127" spans="1:20">
      <c r="A127" s="59" t="s">
        <v>181</v>
      </c>
      <c r="E127" s="57"/>
      <c r="F127" s="57"/>
      <c r="G127" s="57"/>
      <c r="H127" s="57"/>
      <c r="I127" s="277"/>
      <c r="J127" s="277"/>
      <c r="K127" s="277"/>
      <c r="L127" s="57"/>
      <c r="M127" s="57"/>
      <c r="N127" s="57"/>
      <c r="O127" s="57"/>
      <c r="P127" s="57"/>
      <c r="Q127" s="57"/>
      <c r="R127" s="57"/>
      <c r="S127" s="57"/>
      <c r="T127" s="58"/>
    </row>
    <row r="128" spans="1:20">
      <c r="A128" s="59" t="s">
        <v>182</v>
      </c>
      <c r="E128" s="57"/>
      <c r="F128" s="57"/>
      <c r="G128" s="57"/>
      <c r="H128" s="57"/>
      <c r="I128" s="277"/>
      <c r="J128" s="277"/>
      <c r="K128" s="277"/>
      <c r="L128" s="57"/>
      <c r="M128" s="57"/>
      <c r="N128" s="57"/>
      <c r="O128" s="57"/>
      <c r="P128" s="57"/>
      <c r="Q128" s="57"/>
      <c r="R128" s="57"/>
      <c r="S128" s="57"/>
      <c r="T128" s="58"/>
    </row>
    <row r="129" spans="1:20">
      <c r="A129" s="59" t="s">
        <v>183</v>
      </c>
      <c r="E129" s="57"/>
      <c r="F129" s="57"/>
      <c r="G129" s="57"/>
      <c r="H129" s="57"/>
      <c r="I129" s="277"/>
      <c r="J129" s="277"/>
      <c r="K129" s="277"/>
      <c r="L129" s="57"/>
      <c r="M129" s="57"/>
      <c r="N129" s="57"/>
      <c r="O129" s="57"/>
      <c r="P129" s="57"/>
      <c r="Q129" s="57"/>
      <c r="R129" s="57"/>
      <c r="S129" s="57"/>
      <c r="T129" s="58"/>
    </row>
    <row r="130" spans="1:20">
      <c r="A130" s="60" t="s">
        <v>184</v>
      </c>
      <c r="E130" s="57"/>
      <c r="F130" s="57"/>
      <c r="G130" s="57"/>
      <c r="H130" s="57"/>
      <c r="I130" s="277"/>
      <c r="J130" s="277"/>
      <c r="K130" s="277"/>
      <c r="L130" s="57"/>
      <c r="M130" s="57"/>
      <c r="N130" s="57"/>
      <c r="O130" s="57"/>
      <c r="P130" s="57"/>
      <c r="Q130" s="57"/>
      <c r="R130" s="57"/>
      <c r="S130" s="57"/>
      <c r="T130" s="58"/>
    </row>
    <row r="131" spans="1:20">
      <c r="A131" s="60" t="s">
        <v>185</v>
      </c>
      <c r="E131" s="57"/>
      <c r="F131" s="57"/>
      <c r="G131" s="57"/>
      <c r="H131" s="57"/>
      <c r="I131" s="277"/>
      <c r="J131" s="277"/>
      <c r="K131" s="277"/>
      <c r="L131" s="57"/>
      <c r="M131" s="57"/>
      <c r="N131" s="57"/>
      <c r="O131" s="57"/>
      <c r="P131" s="57"/>
      <c r="Q131" s="57"/>
      <c r="R131" s="57"/>
      <c r="S131" s="57"/>
      <c r="T131" s="58"/>
    </row>
    <row r="132" spans="1:20">
      <c r="A132" s="60" t="s">
        <v>186</v>
      </c>
      <c r="E132" s="57"/>
      <c r="F132" s="57"/>
      <c r="G132" s="57"/>
      <c r="H132" s="57"/>
      <c r="I132" s="277"/>
      <c r="J132" s="277"/>
      <c r="K132" s="277"/>
      <c r="L132" s="57"/>
      <c r="M132" s="57"/>
      <c r="N132" s="57"/>
      <c r="O132" s="57"/>
      <c r="P132" s="57"/>
      <c r="Q132" s="57"/>
      <c r="R132" s="57"/>
      <c r="S132" s="57"/>
      <c r="T132" s="58"/>
    </row>
    <row r="133" spans="1:20">
      <c r="A133" s="60" t="s">
        <v>187</v>
      </c>
      <c r="E133" s="57"/>
      <c r="F133" s="57"/>
      <c r="G133" s="57"/>
      <c r="H133" s="57"/>
      <c r="I133" s="277"/>
      <c r="J133" s="277"/>
      <c r="K133" s="277"/>
      <c r="L133" s="57"/>
      <c r="M133" s="57"/>
      <c r="N133" s="57"/>
      <c r="O133" s="57"/>
      <c r="P133" s="57"/>
      <c r="Q133" s="57"/>
      <c r="R133" s="57"/>
      <c r="S133" s="57"/>
      <c r="T133" s="58"/>
    </row>
    <row r="134" spans="1:20">
      <c r="A134" s="60" t="s">
        <v>188</v>
      </c>
      <c r="E134" s="57"/>
      <c r="F134" s="57"/>
      <c r="G134" s="57"/>
      <c r="H134" s="57"/>
      <c r="I134" s="277"/>
      <c r="J134" s="277"/>
      <c r="K134" s="277"/>
      <c r="L134" s="57"/>
      <c r="M134" s="57"/>
      <c r="N134" s="57"/>
      <c r="O134" s="57"/>
      <c r="P134" s="57"/>
      <c r="Q134" s="57"/>
      <c r="R134" s="57"/>
      <c r="S134" s="57"/>
      <c r="T134" s="58"/>
    </row>
    <row r="135" spans="1:20">
      <c r="A135" s="59" t="s">
        <v>189</v>
      </c>
      <c r="E135" s="57"/>
      <c r="F135" s="57"/>
      <c r="G135" s="57"/>
      <c r="H135" s="57"/>
      <c r="I135" s="277"/>
      <c r="J135" s="277"/>
      <c r="K135" s="277"/>
      <c r="L135" s="57"/>
      <c r="M135" s="57"/>
      <c r="N135" s="57"/>
      <c r="O135" s="57"/>
      <c r="P135" s="57"/>
      <c r="Q135" s="57"/>
      <c r="R135" s="57"/>
      <c r="S135" s="57"/>
      <c r="T135" s="58"/>
    </row>
    <row r="136" spans="1:20">
      <c r="A136" s="59" t="s">
        <v>190</v>
      </c>
      <c r="E136" s="57"/>
      <c r="F136" s="57"/>
      <c r="G136" s="57"/>
      <c r="H136" s="57"/>
      <c r="I136" s="277"/>
      <c r="J136" s="277"/>
      <c r="K136" s="277"/>
      <c r="L136" s="57"/>
      <c r="M136" s="57"/>
      <c r="N136" s="57"/>
      <c r="O136" s="57"/>
      <c r="P136" s="57"/>
      <c r="Q136" s="57"/>
      <c r="R136" s="57"/>
      <c r="S136" s="57"/>
      <c r="T136" s="58"/>
    </row>
  </sheetData>
  <mergeCells count="419">
    <mergeCell ref="A57:A58"/>
    <mergeCell ref="A120:A121"/>
    <mergeCell ref="B120:B121"/>
    <mergeCell ref="C120:C121"/>
    <mergeCell ref="D120:D121"/>
    <mergeCell ref="E120:E121"/>
    <mergeCell ref="L120:L121"/>
    <mergeCell ref="P120:P121"/>
    <mergeCell ref="T120:T121"/>
    <mergeCell ref="A114:A115"/>
    <mergeCell ref="B114:B115"/>
    <mergeCell ref="C114:C115"/>
    <mergeCell ref="D114:D115"/>
    <mergeCell ref="E114:E115"/>
    <mergeCell ref="L114:L115"/>
    <mergeCell ref="P114:P115"/>
    <mergeCell ref="T114:T115"/>
    <mergeCell ref="A118:A119"/>
    <mergeCell ref="B118:B119"/>
    <mergeCell ref="C118:C119"/>
    <mergeCell ref="D118:D119"/>
    <mergeCell ref="E118:E119"/>
    <mergeCell ref="L118:L119"/>
    <mergeCell ref="P118:P119"/>
    <mergeCell ref="T118:T119"/>
    <mergeCell ref="T96:T97"/>
    <mergeCell ref="A98:A99"/>
    <mergeCell ref="B98:B99"/>
    <mergeCell ref="C98:C99"/>
    <mergeCell ref="D98:D99"/>
    <mergeCell ref="E98:E99"/>
    <mergeCell ref="L98:L99"/>
    <mergeCell ref="P98:P99"/>
    <mergeCell ref="T98:T99"/>
    <mergeCell ref="B96:B97"/>
    <mergeCell ref="C96:C97"/>
    <mergeCell ref="D96:D97"/>
    <mergeCell ref="E96:E97"/>
    <mergeCell ref="F96:F97"/>
    <mergeCell ref="L96:L97"/>
    <mergeCell ref="M96:M97"/>
    <mergeCell ref="P96:P97"/>
    <mergeCell ref="Q96:Q97"/>
    <mergeCell ref="T91:T92"/>
    <mergeCell ref="A94:A95"/>
    <mergeCell ref="B94:B95"/>
    <mergeCell ref="C94:C95"/>
    <mergeCell ref="D94:D95"/>
    <mergeCell ref="E94:E95"/>
    <mergeCell ref="F94:F95"/>
    <mergeCell ref="G94:G95"/>
    <mergeCell ref="H94:H95"/>
    <mergeCell ref="L94:L95"/>
    <mergeCell ref="M94:M95"/>
    <mergeCell ref="N94:N95"/>
    <mergeCell ref="O94:O95"/>
    <mergeCell ref="P94:P95"/>
    <mergeCell ref="Q94:Q95"/>
    <mergeCell ref="R94:R95"/>
    <mergeCell ref="S94:S95"/>
    <mergeCell ref="T94:T95"/>
    <mergeCell ref="M85:M86"/>
    <mergeCell ref="N85:N86"/>
    <mergeCell ref="O85:O86"/>
    <mergeCell ref="P85:P86"/>
    <mergeCell ref="Q85:Q86"/>
    <mergeCell ref="R85:R86"/>
    <mergeCell ref="S85:S86"/>
    <mergeCell ref="T85:T86"/>
    <mergeCell ref="A91:A92"/>
    <mergeCell ref="B91:B92"/>
    <mergeCell ref="C91:C92"/>
    <mergeCell ref="D91:D92"/>
    <mergeCell ref="E91:E92"/>
    <mergeCell ref="F91:F92"/>
    <mergeCell ref="G91:G92"/>
    <mergeCell ref="H91:H92"/>
    <mergeCell ref="L91:L92"/>
    <mergeCell ref="M91:M92"/>
    <mergeCell ref="N91:N92"/>
    <mergeCell ref="O91:O92"/>
    <mergeCell ref="P91:P92"/>
    <mergeCell ref="Q91:Q92"/>
    <mergeCell ref="R91:R92"/>
    <mergeCell ref="S91:S92"/>
    <mergeCell ref="A85:A86"/>
    <mergeCell ref="B85:B86"/>
    <mergeCell ref="C85:C86"/>
    <mergeCell ref="D85:D86"/>
    <mergeCell ref="E85:E86"/>
    <mergeCell ref="F85:F86"/>
    <mergeCell ref="G85:G86"/>
    <mergeCell ref="H85:H86"/>
    <mergeCell ref="L85:L86"/>
    <mergeCell ref="M81:M82"/>
    <mergeCell ref="N81:N82"/>
    <mergeCell ref="O81:O82"/>
    <mergeCell ref="P81:P82"/>
    <mergeCell ref="Q81:Q82"/>
    <mergeCell ref="R81:R82"/>
    <mergeCell ref="S81:S82"/>
    <mergeCell ref="T81:T82"/>
    <mergeCell ref="B83:B84"/>
    <mergeCell ref="C83:C84"/>
    <mergeCell ref="D83:D84"/>
    <mergeCell ref="E83:E84"/>
    <mergeCell ref="F83:F84"/>
    <mergeCell ref="G83:G84"/>
    <mergeCell ref="H83:H84"/>
    <mergeCell ref="L83:L84"/>
    <mergeCell ref="M83:M84"/>
    <mergeCell ref="N83:N84"/>
    <mergeCell ref="O83:O84"/>
    <mergeCell ref="P83:P84"/>
    <mergeCell ref="Q83:Q84"/>
    <mergeCell ref="R83:R84"/>
    <mergeCell ref="S83:S84"/>
    <mergeCell ref="T83:T84"/>
    <mergeCell ref="A81:A82"/>
    <mergeCell ref="B81:B82"/>
    <mergeCell ref="C81:C82"/>
    <mergeCell ref="D81:D82"/>
    <mergeCell ref="E81:E82"/>
    <mergeCell ref="F81:F82"/>
    <mergeCell ref="G81:G82"/>
    <mergeCell ref="H81:H82"/>
    <mergeCell ref="L81:L82"/>
    <mergeCell ref="T72:T74"/>
    <mergeCell ref="A76:A77"/>
    <mergeCell ref="B76:B77"/>
    <mergeCell ref="C76:C77"/>
    <mergeCell ref="D76:D77"/>
    <mergeCell ref="E76:E77"/>
    <mergeCell ref="F76:F77"/>
    <mergeCell ref="G76:G77"/>
    <mergeCell ref="H76:H77"/>
    <mergeCell ref="L76:L77"/>
    <mergeCell ref="M76:M77"/>
    <mergeCell ref="N76:N77"/>
    <mergeCell ref="O76:O77"/>
    <mergeCell ref="P76:P77"/>
    <mergeCell ref="Q76:Q77"/>
    <mergeCell ref="R76:R77"/>
    <mergeCell ref="S76:S77"/>
    <mergeCell ref="T76:T77"/>
    <mergeCell ref="M65:M66"/>
    <mergeCell ref="N65:N66"/>
    <mergeCell ref="O65:O66"/>
    <mergeCell ref="P65:P66"/>
    <mergeCell ref="Q65:Q66"/>
    <mergeCell ref="R65:R66"/>
    <mergeCell ref="S65:S66"/>
    <mergeCell ref="T65:T66"/>
    <mergeCell ref="A72:A73"/>
    <mergeCell ref="B72:B74"/>
    <mergeCell ref="C72:C74"/>
    <mergeCell ref="D72:D74"/>
    <mergeCell ref="E72:E74"/>
    <mergeCell ref="F72:F74"/>
    <mergeCell ref="G72:G74"/>
    <mergeCell ref="H72:H74"/>
    <mergeCell ref="L72:L74"/>
    <mergeCell ref="M72:M74"/>
    <mergeCell ref="N72:N74"/>
    <mergeCell ref="O72:O74"/>
    <mergeCell ref="P72:P74"/>
    <mergeCell ref="Q72:Q74"/>
    <mergeCell ref="R72:R74"/>
    <mergeCell ref="S72:S74"/>
    <mergeCell ref="A65:A66"/>
    <mergeCell ref="B65:B66"/>
    <mergeCell ref="C65:C66"/>
    <mergeCell ref="D65:D66"/>
    <mergeCell ref="E65:E66"/>
    <mergeCell ref="F65:F66"/>
    <mergeCell ref="G65:G66"/>
    <mergeCell ref="H65:H66"/>
    <mergeCell ref="L65:L66"/>
    <mergeCell ref="T61:T62"/>
    <mergeCell ref="A63:A64"/>
    <mergeCell ref="B63:B64"/>
    <mergeCell ref="C63:C64"/>
    <mergeCell ref="D63:D64"/>
    <mergeCell ref="E63:E64"/>
    <mergeCell ref="F63:F64"/>
    <mergeCell ref="G63:G64"/>
    <mergeCell ref="H63:H64"/>
    <mergeCell ref="L63:L64"/>
    <mergeCell ref="M63:M64"/>
    <mergeCell ref="N63:N64"/>
    <mergeCell ref="O63:O64"/>
    <mergeCell ref="P63:P64"/>
    <mergeCell ref="Q63:Q64"/>
    <mergeCell ref="R63:R64"/>
    <mergeCell ref="S63:S64"/>
    <mergeCell ref="T63:T64"/>
    <mergeCell ref="M59:M60"/>
    <mergeCell ref="N59:N60"/>
    <mergeCell ref="O59:O60"/>
    <mergeCell ref="P59:P60"/>
    <mergeCell ref="Q59:Q60"/>
    <mergeCell ref="R59:R60"/>
    <mergeCell ref="S59:S60"/>
    <mergeCell ref="T59:T60"/>
    <mergeCell ref="A61:A62"/>
    <mergeCell ref="B61:B62"/>
    <mergeCell ref="C61:C62"/>
    <mergeCell ref="D61:D62"/>
    <mergeCell ref="E61:E62"/>
    <mergeCell ref="F61:F62"/>
    <mergeCell ref="G61:G62"/>
    <mergeCell ref="H61:H62"/>
    <mergeCell ref="L61:L62"/>
    <mergeCell ref="M61:M62"/>
    <mergeCell ref="N61:N62"/>
    <mergeCell ref="O61:O62"/>
    <mergeCell ref="P61:P62"/>
    <mergeCell ref="Q61:Q62"/>
    <mergeCell ref="R61:R62"/>
    <mergeCell ref="S61:S62"/>
    <mergeCell ref="A59:A60"/>
    <mergeCell ref="B59:B60"/>
    <mergeCell ref="C59:C60"/>
    <mergeCell ref="D59:D60"/>
    <mergeCell ref="E59:E60"/>
    <mergeCell ref="F59:F60"/>
    <mergeCell ref="G59:G60"/>
    <mergeCell ref="H59:H60"/>
    <mergeCell ref="L59:L60"/>
    <mergeCell ref="T53:T54"/>
    <mergeCell ref="B57:B58"/>
    <mergeCell ref="C57:C58"/>
    <mergeCell ref="D57:D58"/>
    <mergeCell ref="E57:E58"/>
    <mergeCell ref="F57:F58"/>
    <mergeCell ref="G57:G58"/>
    <mergeCell ref="H57:H58"/>
    <mergeCell ref="L57:L58"/>
    <mergeCell ref="M57:M58"/>
    <mergeCell ref="N57:N58"/>
    <mergeCell ref="O57:O58"/>
    <mergeCell ref="P57:P58"/>
    <mergeCell ref="Q57:Q58"/>
    <mergeCell ref="R57:R58"/>
    <mergeCell ref="S57:S58"/>
    <mergeCell ref="T57:T58"/>
    <mergeCell ref="K57:K58"/>
    <mergeCell ref="J57:J58"/>
    <mergeCell ref="I57:I58"/>
    <mergeCell ref="M46:M47"/>
    <mergeCell ref="N46:N47"/>
    <mergeCell ref="O46:O47"/>
    <mergeCell ref="P46:P47"/>
    <mergeCell ref="Q46:Q47"/>
    <mergeCell ref="R46:R47"/>
    <mergeCell ref="S46:S47"/>
    <mergeCell ref="T46:T47"/>
    <mergeCell ref="A53:A54"/>
    <mergeCell ref="B53:B54"/>
    <mergeCell ref="C53:C54"/>
    <mergeCell ref="D53:D54"/>
    <mergeCell ref="E53:E54"/>
    <mergeCell ref="F53:F54"/>
    <mergeCell ref="G53:G54"/>
    <mergeCell ref="H53:H54"/>
    <mergeCell ref="L53:L54"/>
    <mergeCell ref="M53:M54"/>
    <mergeCell ref="N53:N54"/>
    <mergeCell ref="O53:O54"/>
    <mergeCell ref="P53:P54"/>
    <mergeCell ref="Q53:Q54"/>
    <mergeCell ref="R53:R54"/>
    <mergeCell ref="S53:S54"/>
    <mergeCell ref="A46:A47"/>
    <mergeCell ref="B46:B47"/>
    <mergeCell ref="C46:C47"/>
    <mergeCell ref="D46:D47"/>
    <mergeCell ref="E46:E47"/>
    <mergeCell ref="F46:F47"/>
    <mergeCell ref="G46:G47"/>
    <mergeCell ref="H46:H47"/>
    <mergeCell ref="L46:L47"/>
    <mergeCell ref="T39:T40"/>
    <mergeCell ref="A42:A43"/>
    <mergeCell ref="B42:B43"/>
    <mergeCell ref="C42:C43"/>
    <mergeCell ref="D42:D43"/>
    <mergeCell ref="E42:E43"/>
    <mergeCell ref="F42:F43"/>
    <mergeCell ref="G42:G43"/>
    <mergeCell ref="H42:H43"/>
    <mergeCell ref="L42:L43"/>
    <mergeCell ref="M42:M43"/>
    <mergeCell ref="N42:N43"/>
    <mergeCell ref="O42:O43"/>
    <mergeCell ref="P42:P43"/>
    <mergeCell ref="Q42:Q43"/>
    <mergeCell ref="R42:R43"/>
    <mergeCell ref="S42:S43"/>
    <mergeCell ref="T42:T43"/>
    <mergeCell ref="M37:M38"/>
    <mergeCell ref="N37:N38"/>
    <mergeCell ref="O37:O38"/>
    <mergeCell ref="P37:P38"/>
    <mergeCell ref="Q37:Q38"/>
    <mergeCell ref="R37:R38"/>
    <mergeCell ref="S37:S38"/>
    <mergeCell ref="T37:T38"/>
    <mergeCell ref="A39:A40"/>
    <mergeCell ref="B39:B40"/>
    <mergeCell ref="C39:C40"/>
    <mergeCell ref="D39:D40"/>
    <mergeCell ref="E39:E40"/>
    <mergeCell ref="F39:F40"/>
    <mergeCell ref="G39:G40"/>
    <mergeCell ref="H39:H40"/>
    <mergeCell ref="L39:L40"/>
    <mergeCell ref="M39:M40"/>
    <mergeCell ref="N39:N40"/>
    <mergeCell ref="O39:O40"/>
    <mergeCell ref="P39:P40"/>
    <mergeCell ref="Q39:Q40"/>
    <mergeCell ref="R39:R40"/>
    <mergeCell ref="S39:S40"/>
    <mergeCell ref="A37:A38"/>
    <mergeCell ref="B37:B38"/>
    <mergeCell ref="C37:C38"/>
    <mergeCell ref="D37:D38"/>
    <mergeCell ref="E37:E38"/>
    <mergeCell ref="F37:F38"/>
    <mergeCell ref="G37:G38"/>
    <mergeCell ref="H37:H38"/>
    <mergeCell ref="L37:L38"/>
    <mergeCell ref="T29:T30"/>
    <mergeCell ref="A31:A33"/>
    <mergeCell ref="B31:B33"/>
    <mergeCell ref="C31:C33"/>
    <mergeCell ref="D31:D33"/>
    <mergeCell ref="E31:E33"/>
    <mergeCell ref="L31:L33"/>
    <mergeCell ref="P31:P33"/>
    <mergeCell ref="T31:T33"/>
    <mergeCell ref="R24:R26"/>
    <mergeCell ref="S24:S26"/>
    <mergeCell ref="A29:A30"/>
    <mergeCell ref="B29:B30"/>
    <mergeCell ref="C29:C30"/>
    <mergeCell ref="D29:D30"/>
    <mergeCell ref="E29:E30"/>
    <mergeCell ref="L29:L30"/>
    <mergeCell ref="P29:P30"/>
    <mergeCell ref="T19:T20"/>
    <mergeCell ref="S15:S16"/>
    <mergeCell ref="A27:A28"/>
    <mergeCell ref="B27:B28"/>
    <mergeCell ref="C27:C28"/>
    <mergeCell ref="D27:D28"/>
    <mergeCell ref="E27:E28"/>
    <mergeCell ref="L27:L28"/>
    <mergeCell ref="P27:P28"/>
    <mergeCell ref="T27:T28"/>
    <mergeCell ref="A24:A26"/>
    <mergeCell ref="B24:B26"/>
    <mergeCell ref="C24:C26"/>
    <mergeCell ref="D24:D26"/>
    <mergeCell ref="E24:E26"/>
    <mergeCell ref="F24:F26"/>
    <mergeCell ref="G24:G26"/>
    <mergeCell ref="H24:H26"/>
    <mergeCell ref="L24:L26"/>
    <mergeCell ref="M24:M26"/>
    <mergeCell ref="N24:N26"/>
    <mergeCell ref="O24:O26"/>
    <mergeCell ref="P24:P26"/>
    <mergeCell ref="Q24:Q26"/>
    <mergeCell ref="T24:T26"/>
    <mergeCell ref="A15:A16"/>
    <mergeCell ref="B15:B16"/>
    <mergeCell ref="C15:C16"/>
    <mergeCell ref="D15:D16"/>
    <mergeCell ref="E15:E16"/>
    <mergeCell ref="F15:F16"/>
    <mergeCell ref="G15:G16"/>
    <mergeCell ref="H15:H16"/>
    <mergeCell ref="L15:L16"/>
    <mergeCell ref="M15:M16"/>
    <mergeCell ref="N15:N16"/>
    <mergeCell ref="O15:O16"/>
    <mergeCell ref="P15:P16"/>
    <mergeCell ref="Q15:Q16"/>
    <mergeCell ref="R15:R16"/>
    <mergeCell ref="T15:T16"/>
    <mergeCell ref="A19:A20"/>
    <mergeCell ref="B19:B20"/>
    <mergeCell ref="C19:C20"/>
    <mergeCell ref="D19:D20"/>
    <mergeCell ref="E19:E20"/>
    <mergeCell ref="L19:L20"/>
    <mergeCell ref="P19:P20"/>
    <mergeCell ref="A1:T1"/>
    <mergeCell ref="A2:A4"/>
    <mergeCell ref="B2:B4"/>
    <mergeCell ref="C2:C4"/>
    <mergeCell ref="D2:D4"/>
    <mergeCell ref="E2:T2"/>
    <mergeCell ref="A6:A7"/>
    <mergeCell ref="B6:B7"/>
    <mergeCell ref="C6:C7"/>
    <mergeCell ref="D6:D7"/>
    <mergeCell ref="E6:E7"/>
    <mergeCell ref="L6:L7"/>
    <mergeCell ref="P6:P7"/>
    <mergeCell ref="T6:T7"/>
    <mergeCell ref="E3:E4"/>
    <mergeCell ref="L3:L4"/>
    <mergeCell ref="I3:K3"/>
    <mergeCell ref="I6:I7"/>
    <mergeCell ref="J6:J7"/>
    <mergeCell ref="K6:K7"/>
  </mergeCells>
  <hyperlinks>
    <hyperlink ref="C2" location="_edn3" display="Код по бюджетной классификации Российской Федерации"/>
    <hyperlink ref="D2" location="_edn4" display="Аналитический код"/>
    <hyperlink ref="A6" location="_edn5" display="Остаток средств на начало текущего финансового года"/>
    <hyperlink ref="A31" location="_edn1" display="прочие поступления, всего"/>
    <hyperlink ref="A94" location="_edn1" display="расходы на закупку товаров, работ, услуг, всего"/>
    <hyperlink ref="A114" location="_edn2" display="Выплаты, уменьшающие доход, всего"/>
    <hyperlink ref="A122" location="_edn3" display="Прочие выплаты, всего"/>
    <hyperlink ref="A127" location="_ednref1" display="[i] В сучае утверждения решения о бюджете на текущий финансовый год и плановый период."/>
    <hyperlink ref="A128" location="_ednref2" display="[ii] Указывается дата подписания  Плана, а в случае утверждения Плана уполномоченным лицом учреждения-дата утверждения Плана."/>
    <hyperlink ref="A129" location="_ednref3" display="[iii] В графе 3 отражаются:"/>
    <hyperlink ref="A135" location="_ednref4" display="[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
    <hyperlink ref="A136" location="_ednref5" display="[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hyperlinks>
  <pageMargins left="0.70866141732283472" right="0.70866141732283472" top="0.74803149606299213" bottom="0.74803149606299213" header="0.31496062992125984" footer="0.31496062992125984"/>
  <pageSetup paperSize="9" scale="52" fitToHeight="2" orientation="portrait" horizontalDpi="4294967295" verticalDpi="4294967295" r:id="rId1"/>
  <rowBreaks count="1" manualBreakCount="1">
    <brk id="7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pageSetUpPr fitToPage="1"/>
  </sheetPr>
  <dimension ref="A1:I77"/>
  <sheetViews>
    <sheetView topLeftCell="A25" workbookViewId="0">
      <selection activeCell="F53" sqref="F53"/>
    </sheetView>
  </sheetViews>
  <sheetFormatPr defaultRowHeight="10.15" customHeight="1"/>
  <cols>
    <col min="1" max="1" width="64.85546875" style="28" bestFit="1" customWidth="1"/>
    <col min="2" max="2" width="8.7109375" style="28" bestFit="1" customWidth="1"/>
    <col min="3" max="3" width="11.7109375" style="28" bestFit="1" customWidth="1"/>
    <col min="4" max="4" width="7.140625" style="28" bestFit="1" customWidth="1"/>
    <col min="5" max="5" width="10.7109375" style="28" bestFit="1" customWidth="1"/>
    <col min="6" max="6" width="14.42578125" style="28" bestFit="1" customWidth="1"/>
    <col min="7" max="7" width="16" style="28" bestFit="1" customWidth="1"/>
    <col min="8" max="8" width="14.5703125" style="28" bestFit="1" customWidth="1"/>
    <col min="9" max="9" width="12.7109375" style="28" bestFit="1" customWidth="1"/>
    <col min="10" max="15" width="8" style="28" bestFit="1" customWidth="1"/>
    <col min="16" max="16" width="9.140625" style="28" bestFit="1"/>
    <col min="17" max="16384" width="9.140625" style="28"/>
  </cols>
  <sheetData>
    <row r="1" spans="1:9" ht="15" hidden="1">
      <c r="F1" s="337" t="s">
        <v>191</v>
      </c>
      <c r="G1" s="337"/>
      <c r="H1" s="337"/>
      <c r="I1" s="337"/>
    </row>
    <row r="2" spans="1:9" ht="22.5" hidden="1" customHeight="1">
      <c r="F2" s="338" t="s">
        <v>192</v>
      </c>
      <c r="G2" s="338"/>
      <c r="H2" s="338"/>
      <c r="I2" s="338"/>
    </row>
    <row r="3" spans="1:9" ht="15" hidden="1"/>
    <row r="4" spans="1:9" ht="15" hidden="1"/>
    <row r="5" spans="1:9" ht="15" hidden="1">
      <c r="H5" s="339" t="s">
        <v>193</v>
      </c>
      <c r="I5" s="339"/>
    </row>
    <row r="6" spans="1:9" ht="15" hidden="1">
      <c r="H6" s="340"/>
      <c r="I6" s="340"/>
    </row>
    <row r="7" spans="1:9" ht="22.5" hidden="1" customHeight="1">
      <c r="H7" s="341" t="s">
        <v>194</v>
      </c>
      <c r="I7" s="341"/>
    </row>
    <row r="8" spans="1:9" ht="15" hidden="1">
      <c r="H8" s="342" t="s">
        <v>195</v>
      </c>
      <c r="I8" s="342"/>
    </row>
    <row r="9" spans="1:9" ht="15" hidden="1">
      <c r="H9" s="341" t="s">
        <v>196</v>
      </c>
      <c r="I9" s="341"/>
    </row>
    <row r="10" spans="1:9" ht="22.5" hidden="1" customHeight="1">
      <c r="H10" s="343" t="s">
        <v>197</v>
      </c>
      <c r="I10" s="343"/>
    </row>
    <row r="11" spans="1:9" ht="15" hidden="1">
      <c r="H11" s="61" t="s">
        <v>198</v>
      </c>
      <c r="I11" s="62" t="s">
        <v>199</v>
      </c>
    </row>
    <row r="12" spans="1:9" ht="15" hidden="1">
      <c r="H12" s="344" t="s">
        <v>200</v>
      </c>
      <c r="I12" s="344"/>
    </row>
    <row r="13" spans="1:9" ht="15" hidden="1"/>
    <row r="14" spans="1:9" ht="22.5" hidden="1" customHeight="1">
      <c r="A14" s="345" t="s">
        <v>201</v>
      </c>
      <c r="B14" s="345"/>
      <c r="C14" s="345"/>
      <c r="D14" s="345"/>
      <c r="E14" s="345"/>
      <c r="F14" s="345"/>
      <c r="G14" s="345"/>
      <c r="H14" s="345"/>
      <c r="I14" s="63"/>
    </row>
    <row r="15" spans="1:9" ht="22.5" hidden="1" customHeight="1">
      <c r="A15" s="345" t="s">
        <v>202</v>
      </c>
      <c r="B15" s="345"/>
      <c r="C15" s="345"/>
      <c r="D15" s="345"/>
      <c r="E15" s="345"/>
      <c r="F15" s="345"/>
      <c r="G15" s="345"/>
      <c r="H15" s="345"/>
      <c r="I15" s="346" t="s">
        <v>203</v>
      </c>
    </row>
    <row r="16" spans="1:9" ht="15" hidden="1">
      <c r="I16" s="347"/>
    </row>
    <row r="17" spans="1:9" ht="22.5" hidden="1" customHeight="1">
      <c r="B17" s="348" t="s">
        <v>204</v>
      </c>
      <c r="C17" s="348"/>
      <c r="D17" s="348"/>
      <c r="H17" s="64" t="s">
        <v>205</v>
      </c>
      <c r="I17" s="65" t="s">
        <v>206</v>
      </c>
    </row>
    <row r="18" spans="1:9" ht="22.5" hidden="1" customHeight="1">
      <c r="A18" s="66" t="s">
        <v>207</v>
      </c>
      <c r="H18" s="64" t="s">
        <v>208</v>
      </c>
      <c r="I18" s="67" t="s">
        <v>209</v>
      </c>
    </row>
    <row r="19" spans="1:9" ht="22.5" hidden="1" customHeight="1">
      <c r="A19" s="66" t="s">
        <v>4</v>
      </c>
      <c r="B19" s="349" t="s">
        <v>195</v>
      </c>
      <c r="C19" s="349"/>
      <c r="D19" s="349"/>
      <c r="E19" s="349"/>
      <c r="F19" s="349"/>
      <c r="H19" s="64" t="s">
        <v>210</v>
      </c>
      <c r="I19" s="67" t="s">
        <v>211</v>
      </c>
    </row>
    <row r="20" spans="1:9" ht="22.5" hidden="1" customHeight="1">
      <c r="H20" s="64" t="s">
        <v>208</v>
      </c>
      <c r="I20" s="67" t="s">
        <v>212</v>
      </c>
    </row>
    <row r="21" spans="1:9" ht="22.5" hidden="1" customHeight="1">
      <c r="H21" s="64" t="s">
        <v>213</v>
      </c>
      <c r="I21" s="67" t="s">
        <v>214</v>
      </c>
    </row>
    <row r="22" spans="1:9" ht="22.5" hidden="1" customHeight="1">
      <c r="A22" s="66" t="s">
        <v>5</v>
      </c>
      <c r="B22" s="349" t="s">
        <v>215</v>
      </c>
      <c r="C22" s="349"/>
      <c r="D22" s="349"/>
      <c r="E22" s="349"/>
      <c r="F22" s="349"/>
      <c r="H22" s="64" t="s">
        <v>216</v>
      </c>
      <c r="I22" s="67" t="s">
        <v>217</v>
      </c>
    </row>
    <row r="23" spans="1:9" ht="22.5" hidden="1" customHeight="1">
      <c r="A23" s="66" t="s">
        <v>218</v>
      </c>
      <c r="H23" s="64" t="s">
        <v>219</v>
      </c>
      <c r="I23" s="68" t="s">
        <v>220</v>
      </c>
    </row>
    <row r="24" spans="1:9" ht="15" hidden="1"/>
    <row r="25" spans="1:9" ht="18.75">
      <c r="A25" s="350" t="s">
        <v>9</v>
      </c>
      <c r="B25" s="350"/>
      <c r="C25" s="350"/>
      <c r="D25" s="350"/>
      <c r="E25" s="350"/>
      <c r="F25" s="350"/>
      <c r="G25" s="350"/>
      <c r="H25" s="350"/>
      <c r="I25" s="350"/>
    </row>
    <row r="26" spans="1:9" ht="15"/>
    <row r="27" spans="1:9" ht="18.75" customHeight="1">
      <c r="A27" s="351" t="s">
        <v>10</v>
      </c>
      <c r="B27" s="352" t="s">
        <v>11</v>
      </c>
      <c r="C27" s="352" t="s">
        <v>12</v>
      </c>
      <c r="D27" s="352" t="s">
        <v>13</v>
      </c>
      <c r="E27" s="352" t="s">
        <v>221</v>
      </c>
      <c r="F27" s="351" t="s">
        <v>14</v>
      </c>
      <c r="G27" s="351"/>
      <c r="H27" s="351"/>
      <c r="I27" s="351"/>
    </row>
    <row r="28" spans="1:9" ht="18.75" customHeight="1">
      <c r="A28" s="351"/>
      <c r="B28" s="352"/>
      <c r="C28" s="352"/>
      <c r="D28" s="352"/>
      <c r="E28" s="352"/>
      <c r="F28" s="69" t="s">
        <v>15</v>
      </c>
      <c r="G28" s="69" t="s">
        <v>16</v>
      </c>
      <c r="H28" s="69" t="s">
        <v>17</v>
      </c>
      <c r="I28" s="352" t="s">
        <v>18</v>
      </c>
    </row>
    <row r="29" spans="1:9" ht="36.75" customHeight="1">
      <c r="A29" s="351"/>
      <c r="B29" s="352"/>
      <c r="C29" s="352"/>
      <c r="D29" s="352"/>
      <c r="E29" s="352"/>
      <c r="F29" s="70" t="s">
        <v>19</v>
      </c>
      <c r="G29" s="70" t="s">
        <v>20</v>
      </c>
      <c r="H29" s="70" t="s">
        <v>21</v>
      </c>
      <c r="I29" s="352"/>
    </row>
    <row r="30" spans="1:9" ht="18.75" customHeight="1">
      <c r="A30" s="71" t="s">
        <v>22</v>
      </c>
      <c r="B30" s="71" t="s">
        <v>23</v>
      </c>
      <c r="C30" s="71" t="s">
        <v>24</v>
      </c>
      <c r="D30" s="71" t="s">
        <v>25</v>
      </c>
      <c r="E30" s="71" t="s">
        <v>26</v>
      </c>
      <c r="F30" s="71" t="s">
        <v>27</v>
      </c>
      <c r="G30" s="71" t="s">
        <v>28</v>
      </c>
      <c r="H30" s="71" t="s">
        <v>29</v>
      </c>
      <c r="I30" s="71" t="s">
        <v>222</v>
      </c>
    </row>
    <row r="31" spans="1:9" ht="18.75" customHeight="1">
      <c r="A31" s="33" t="s">
        <v>30</v>
      </c>
      <c r="B31" s="34" t="s">
        <v>31</v>
      </c>
      <c r="C31" s="34" t="s">
        <v>32</v>
      </c>
      <c r="D31" s="34" t="s">
        <v>32</v>
      </c>
      <c r="E31" s="34" t="s">
        <v>32</v>
      </c>
      <c r="F31" s="35">
        <v>1168536.1599999999</v>
      </c>
      <c r="G31" s="35">
        <v>0</v>
      </c>
      <c r="H31" s="35">
        <v>0</v>
      </c>
      <c r="I31" s="35"/>
    </row>
    <row r="32" spans="1:9" ht="18.75" customHeight="1">
      <c r="A32" s="33" t="s">
        <v>33</v>
      </c>
      <c r="B32" s="34" t="s">
        <v>34</v>
      </c>
      <c r="C32" s="34" t="s">
        <v>32</v>
      </c>
      <c r="D32" s="34" t="s">
        <v>32</v>
      </c>
      <c r="E32" s="34" t="s">
        <v>32</v>
      </c>
      <c r="F32" s="35">
        <v>0</v>
      </c>
      <c r="G32" s="35">
        <v>0</v>
      </c>
      <c r="H32" s="35">
        <v>0</v>
      </c>
      <c r="I32" s="35"/>
    </row>
    <row r="33" spans="1:9" ht="18.75" customHeight="1">
      <c r="A33" s="36" t="s">
        <v>35</v>
      </c>
      <c r="B33" s="37" t="s">
        <v>36</v>
      </c>
      <c r="C33" s="37" t="s">
        <v>37</v>
      </c>
      <c r="D33" s="38" t="s">
        <v>223</v>
      </c>
      <c r="E33" s="38" t="s">
        <v>37</v>
      </c>
      <c r="F33" s="35">
        <v>77736104.120000005</v>
      </c>
      <c r="G33" s="35">
        <v>59214283.899999999</v>
      </c>
      <c r="H33" s="35">
        <v>59344802.270000003</v>
      </c>
      <c r="I33" s="35">
        <v>0</v>
      </c>
    </row>
    <row r="34" spans="1:9" ht="18.75" customHeight="1">
      <c r="A34" s="39" t="s">
        <v>38</v>
      </c>
      <c r="B34" s="34" t="s">
        <v>39</v>
      </c>
      <c r="C34" s="34" t="s">
        <v>40</v>
      </c>
      <c r="D34" s="38" t="s">
        <v>223</v>
      </c>
      <c r="E34" s="38" t="s">
        <v>37</v>
      </c>
      <c r="F34" s="35">
        <v>76807010.780000001</v>
      </c>
      <c r="G34" s="35">
        <v>59209483.899999999</v>
      </c>
      <c r="H34" s="35">
        <v>59337602.270000003</v>
      </c>
      <c r="I34" s="35">
        <v>0</v>
      </c>
    </row>
    <row r="35" spans="1:9" ht="18.75" customHeight="1">
      <c r="A35" s="40" t="s">
        <v>41</v>
      </c>
      <c r="B35" s="34"/>
      <c r="C35" s="34"/>
      <c r="D35" s="38"/>
      <c r="E35" s="38"/>
      <c r="F35" s="35"/>
      <c r="G35" s="35"/>
      <c r="H35" s="35"/>
      <c r="I35" s="35"/>
    </row>
    <row r="36" spans="1:9" ht="37.5" customHeight="1">
      <c r="A36" s="40" t="s">
        <v>42</v>
      </c>
      <c r="B36" s="34" t="s">
        <v>43</v>
      </c>
      <c r="C36" s="34" t="s">
        <v>40</v>
      </c>
      <c r="D36" s="38" t="s">
        <v>223</v>
      </c>
      <c r="E36" s="38" t="s">
        <v>37</v>
      </c>
      <c r="F36" s="35">
        <v>64105760.780000001</v>
      </c>
      <c r="G36" s="35">
        <v>46508233.899999999</v>
      </c>
      <c r="H36" s="35">
        <v>46636352.270000003</v>
      </c>
      <c r="I36" s="35">
        <v>0</v>
      </c>
    </row>
    <row r="37" spans="1:9" ht="18.75" customHeight="1">
      <c r="A37" s="41" t="s">
        <v>44</v>
      </c>
      <c r="B37" s="38" t="s">
        <v>45</v>
      </c>
      <c r="C37" s="38" t="s">
        <v>40</v>
      </c>
      <c r="D37" s="38" t="s">
        <v>223</v>
      </c>
      <c r="E37" s="38" t="s">
        <v>37</v>
      </c>
      <c r="F37" s="42">
        <v>12701250</v>
      </c>
      <c r="G37" s="42">
        <v>12701250</v>
      </c>
      <c r="H37" s="42">
        <v>12701250</v>
      </c>
      <c r="I37" s="35">
        <v>0</v>
      </c>
    </row>
    <row r="38" spans="1:9" ht="18.75" customHeight="1">
      <c r="A38" s="41" t="s">
        <v>46</v>
      </c>
      <c r="B38" s="38" t="s">
        <v>47</v>
      </c>
      <c r="C38" s="38" t="s">
        <v>48</v>
      </c>
      <c r="D38" s="38" t="s">
        <v>223</v>
      </c>
      <c r="E38" s="38" t="s">
        <v>37</v>
      </c>
      <c r="F38" s="42">
        <v>904550.59</v>
      </c>
      <c r="G38" s="42">
        <v>4800</v>
      </c>
      <c r="H38" s="42">
        <v>7200</v>
      </c>
      <c r="I38" s="35">
        <v>0</v>
      </c>
    </row>
    <row r="39" spans="1:9" ht="18.75" customHeight="1">
      <c r="A39" s="41" t="s">
        <v>49</v>
      </c>
      <c r="B39" s="38" t="s">
        <v>50</v>
      </c>
      <c r="C39" s="38" t="s">
        <v>48</v>
      </c>
      <c r="D39" s="38" t="s">
        <v>223</v>
      </c>
      <c r="E39" s="38" t="s">
        <v>37</v>
      </c>
      <c r="F39" s="42">
        <v>904550.59</v>
      </c>
      <c r="G39" s="42">
        <v>4800</v>
      </c>
      <c r="H39" s="42">
        <v>7200</v>
      </c>
      <c r="I39" s="35">
        <v>0</v>
      </c>
    </row>
    <row r="40" spans="1:9" ht="18.75" customHeight="1">
      <c r="A40" s="41" t="s">
        <v>51</v>
      </c>
      <c r="B40" s="38" t="s">
        <v>52</v>
      </c>
      <c r="C40" s="38" t="s">
        <v>37</v>
      </c>
      <c r="D40" s="38" t="s">
        <v>223</v>
      </c>
      <c r="E40" s="38" t="s">
        <v>37</v>
      </c>
      <c r="F40" s="42">
        <v>24542.75</v>
      </c>
      <c r="G40" s="42">
        <v>0</v>
      </c>
      <c r="H40" s="42">
        <v>0</v>
      </c>
      <c r="I40" s="35">
        <v>0</v>
      </c>
    </row>
    <row r="41" spans="1:9" ht="18.75" customHeight="1">
      <c r="A41" s="41" t="s">
        <v>53</v>
      </c>
      <c r="B41" s="38" t="s">
        <v>54</v>
      </c>
      <c r="C41" s="38" t="s">
        <v>37</v>
      </c>
      <c r="D41" s="38" t="s">
        <v>223</v>
      </c>
      <c r="E41" s="38" t="s">
        <v>37</v>
      </c>
      <c r="F41" s="42">
        <v>24542.75</v>
      </c>
      <c r="G41" s="42">
        <v>0</v>
      </c>
      <c r="H41" s="42">
        <v>0</v>
      </c>
      <c r="I41" s="35">
        <v>0</v>
      </c>
    </row>
    <row r="42" spans="1:9" ht="35.25" customHeight="1">
      <c r="A42" s="41" t="s">
        <v>55</v>
      </c>
      <c r="B42" s="38" t="s">
        <v>56</v>
      </c>
      <c r="C42" s="38" t="s">
        <v>57</v>
      </c>
      <c r="D42" s="38" t="s">
        <v>223</v>
      </c>
      <c r="E42" s="38" t="s">
        <v>37</v>
      </c>
      <c r="F42" s="42">
        <v>24542.75</v>
      </c>
      <c r="G42" s="42">
        <v>0</v>
      </c>
      <c r="H42" s="42">
        <v>0</v>
      </c>
      <c r="I42" s="35">
        <v>0</v>
      </c>
    </row>
    <row r="43" spans="1:9" ht="18.75" customHeight="1">
      <c r="A43" s="36" t="s">
        <v>58</v>
      </c>
      <c r="B43" s="37" t="s">
        <v>59</v>
      </c>
      <c r="C43" s="37" t="s">
        <v>37</v>
      </c>
      <c r="D43" s="38" t="s">
        <v>223</v>
      </c>
      <c r="E43" s="38" t="s">
        <v>37</v>
      </c>
      <c r="F43" s="35">
        <v>78904640.280000001</v>
      </c>
      <c r="G43" s="35">
        <v>59214283.899999999</v>
      </c>
      <c r="H43" s="35">
        <v>59344802.270000003</v>
      </c>
      <c r="I43" s="35">
        <v>0</v>
      </c>
    </row>
    <row r="44" spans="1:9" ht="18.75" customHeight="1">
      <c r="A44" s="41" t="s">
        <v>60</v>
      </c>
      <c r="B44" s="38" t="s">
        <v>61</v>
      </c>
      <c r="C44" s="38" t="s">
        <v>37</v>
      </c>
      <c r="D44" s="38" t="s">
        <v>223</v>
      </c>
      <c r="E44" s="38" t="s">
        <v>37</v>
      </c>
      <c r="F44" s="42">
        <v>51936337.07</v>
      </c>
      <c r="G44" s="42">
        <v>44092918.710000001</v>
      </c>
      <c r="H44" s="42">
        <v>44354159.509999998</v>
      </c>
      <c r="I44" s="35">
        <v>0</v>
      </c>
    </row>
    <row r="45" spans="1:9" ht="18.75" customHeight="1">
      <c r="A45" s="41" t="s">
        <v>62</v>
      </c>
      <c r="B45" s="38" t="s">
        <v>63</v>
      </c>
      <c r="C45" s="38" t="s">
        <v>64</v>
      </c>
      <c r="D45" s="38" t="s">
        <v>223</v>
      </c>
      <c r="E45" s="38" t="s">
        <v>37</v>
      </c>
      <c r="F45" s="42">
        <v>38302511.920000002</v>
      </c>
      <c r="G45" s="42">
        <v>32368116.829999998</v>
      </c>
      <c r="H45" s="42">
        <v>32468524.530000001</v>
      </c>
      <c r="I45" s="35">
        <v>0</v>
      </c>
    </row>
    <row r="46" spans="1:9" ht="18.75" customHeight="1">
      <c r="A46" s="41" t="s">
        <v>65</v>
      </c>
      <c r="B46" s="38" t="s">
        <v>66</v>
      </c>
      <c r="C46" s="38" t="s">
        <v>64</v>
      </c>
      <c r="D46" s="38" t="s">
        <v>223</v>
      </c>
      <c r="E46" s="38" t="s">
        <v>67</v>
      </c>
      <c r="F46" s="42">
        <v>38214911.920000002</v>
      </c>
      <c r="G46" s="42">
        <v>32328516.829999998</v>
      </c>
      <c r="H46" s="42">
        <v>32428924.530000001</v>
      </c>
      <c r="I46" s="35">
        <v>0</v>
      </c>
    </row>
    <row r="47" spans="1:9" ht="18.75" customHeight="1">
      <c r="A47" s="41" t="s">
        <v>65</v>
      </c>
      <c r="B47" s="38" t="s">
        <v>68</v>
      </c>
      <c r="C47" s="38" t="s">
        <v>64</v>
      </c>
      <c r="D47" s="38" t="s">
        <v>223</v>
      </c>
      <c r="E47" s="38" t="s">
        <v>69</v>
      </c>
      <c r="F47" s="42">
        <v>87600</v>
      </c>
      <c r="G47" s="42">
        <v>39600</v>
      </c>
      <c r="H47" s="42">
        <v>39600</v>
      </c>
      <c r="I47" s="35">
        <v>0</v>
      </c>
    </row>
    <row r="48" spans="1:9" ht="33.75" customHeight="1">
      <c r="A48" s="41" t="s">
        <v>70</v>
      </c>
      <c r="B48" s="38" t="s">
        <v>71</v>
      </c>
      <c r="C48" s="38" t="s">
        <v>72</v>
      </c>
      <c r="D48" s="38" t="s">
        <v>223</v>
      </c>
      <c r="E48" s="38" t="s">
        <v>37</v>
      </c>
      <c r="F48" s="42">
        <v>2155061</v>
      </c>
      <c r="G48" s="42">
        <v>2097795.75</v>
      </c>
      <c r="H48" s="42">
        <v>2217850.75</v>
      </c>
      <c r="I48" s="35">
        <v>0</v>
      </c>
    </row>
    <row r="49" spans="1:9" ht="27.75" customHeight="1">
      <c r="A49" s="41" t="s">
        <v>73</v>
      </c>
      <c r="B49" s="38" t="s">
        <v>74</v>
      </c>
      <c r="C49" s="38" t="s">
        <v>72</v>
      </c>
      <c r="D49" s="38" t="s">
        <v>223</v>
      </c>
      <c r="E49" s="38" t="s">
        <v>76</v>
      </c>
      <c r="F49" s="42">
        <v>1100000</v>
      </c>
      <c r="G49" s="42">
        <v>980000</v>
      </c>
      <c r="H49" s="42">
        <v>1100000</v>
      </c>
      <c r="I49" s="35">
        <v>0</v>
      </c>
    </row>
    <row r="50" spans="1:9" ht="31.5" customHeight="1">
      <c r="A50" s="41" t="s">
        <v>73</v>
      </c>
      <c r="B50" s="38" t="s">
        <v>74</v>
      </c>
      <c r="C50" s="38" t="s">
        <v>72</v>
      </c>
      <c r="D50" s="38" t="s">
        <v>223</v>
      </c>
      <c r="E50" s="38" t="s">
        <v>75</v>
      </c>
      <c r="F50" s="42">
        <v>238500</v>
      </c>
      <c r="G50" s="42">
        <v>243000</v>
      </c>
      <c r="H50" s="42">
        <v>243000</v>
      </c>
      <c r="I50" s="35">
        <v>0</v>
      </c>
    </row>
    <row r="51" spans="1:9" ht="18.75" customHeight="1">
      <c r="A51" s="41" t="s">
        <v>73</v>
      </c>
      <c r="B51" s="38" t="s">
        <v>74</v>
      </c>
      <c r="C51" s="38" t="s">
        <v>72</v>
      </c>
      <c r="D51" s="38" t="s">
        <v>223</v>
      </c>
      <c r="E51" s="38" t="s">
        <v>77</v>
      </c>
      <c r="F51" s="42">
        <v>760321</v>
      </c>
      <c r="G51" s="42">
        <v>764478</v>
      </c>
      <c r="H51" s="42">
        <v>764478</v>
      </c>
      <c r="I51" s="35">
        <v>0</v>
      </c>
    </row>
    <row r="52" spans="1:9" ht="18.75" customHeight="1">
      <c r="A52" s="41" t="s">
        <v>73</v>
      </c>
      <c r="B52" s="38" t="s">
        <v>74</v>
      </c>
      <c r="C52" s="38" t="s">
        <v>72</v>
      </c>
      <c r="D52" s="38" t="s">
        <v>223</v>
      </c>
      <c r="E52" s="38" t="s">
        <v>69</v>
      </c>
      <c r="F52" s="42">
        <v>56240</v>
      </c>
      <c r="G52" s="42">
        <v>110317.75</v>
      </c>
      <c r="H52" s="42">
        <v>110372.75</v>
      </c>
      <c r="I52" s="35">
        <v>0</v>
      </c>
    </row>
    <row r="53" spans="1:9" ht="30" customHeight="1">
      <c r="A53" s="41" t="s">
        <v>78</v>
      </c>
      <c r="B53" s="38" t="s">
        <v>79</v>
      </c>
      <c r="C53" s="38" t="s">
        <v>80</v>
      </c>
      <c r="D53" s="38" t="s">
        <v>223</v>
      </c>
      <c r="E53" s="38" t="s">
        <v>37</v>
      </c>
      <c r="F53" s="42">
        <v>11478764.15</v>
      </c>
      <c r="G53" s="42">
        <v>9627006.1300000008</v>
      </c>
      <c r="H53" s="42">
        <v>9667784.2300000004</v>
      </c>
      <c r="I53" s="35">
        <v>0</v>
      </c>
    </row>
    <row r="54" spans="1:9" ht="18.75" customHeight="1">
      <c r="A54" s="41" t="s">
        <v>81</v>
      </c>
      <c r="B54" s="38" t="s">
        <v>82</v>
      </c>
      <c r="C54" s="38" t="s">
        <v>80</v>
      </c>
      <c r="D54" s="38" t="s">
        <v>223</v>
      </c>
      <c r="E54" s="38" t="s">
        <v>83</v>
      </c>
      <c r="F54" s="42">
        <v>11447525.27</v>
      </c>
      <c r="G54" s="42">
        <v>9598642.9700000007</v>
      </c>
      <c r="H54" s="42">
        <v>9639472.4100000001</v>
      </c>
      <c r="I54" s="35">
        <v>0</v>
      </c>
    </row>
    <row r="55" spans="1:9" ht="18.75" customHeight="1">
      <c r="A55" s="41" t="s">
        <v>81</v>
      </c>
      <c r="B55" s="38" t="s">
        <v>82</v>
      </c>
      <c r="C55" s="38" t="s">
        <v>80</v>
      </c>
      <c r="D55" s="38" t="s">
        <v>223</v>
      </c>
      <c r="E55" s="38" t="s">
        <v>69</v>
      </c>
      <c r="F55" s="42">
        <v>31238.880000000001</v>
      </c>
      <c r="G55" s="42">
        <v>28363.16</v>
      </c>
      <c r="H55" s="42">
        <v>28311.82</v>
      </c>
      <c r="I55" s="35">
        <v>0</v>
      </c>
    </row>
    <row r="56" spans="1:9" ht="18.75" customHeight="1">
      <c r="A56" s="41" t="s">
        <v>84</v>
      </c>
      <c r="B56" s="38" t="s">
        <v>85</v>
      </c>
      <c r="C56" s="38" t="s">
        <v>86</v>
      </c>
      <c r="D56" s="38" t="s">
        <v>223</v>
      </c>
      <c r="E56" s="38" t="s">
        <v>37</v>
      </c>
      <c r="F56" s="42">
        <v>1306992.98</v>
      </c>
      <c r="G56" s="42">
        <v>2115945.37</v>
      </c>
      <c r="H56" s="42">
        <v>2060127.61</v>
      </c>
      <c r="I56" s="35">
        <v>0</v>
      </c>
    </row>
    <row r="57" spans="1:9" ht="18.75" customHeight="1">
      <c r="A57" s="41" t="s">
        <v>87</v>
      </c>
      <c r="B57" s="38" t="s">
        <v>88</v>
      </c>
      <c r="C57" s="38" t="s">
        <v>89</v>
      </c>
      <c r="D57" s="38" t="s">
        <v>223</v>
      </c>
      <c r="E57" s="38" t="s">
        <v>90</v>
      </c>
      <c r="F57" s="42">
        <v>1223455</v>
      </c>
      <c r="G57" s="42">
        <v>2031292</v>
      </c>
      <c r="H57" s="42">
        <v>1975232.25</v>
      </c>
      <c r="I57" s="35">
        <v>0</v>
      </c>
    </row>
    <row r="58" spans="1:9" ht="18.75" customHeight="1">
      <c r="A58" s="41" t="s">
        <v>91</v>
      </c>
      <c r="B58" s="38" t="s">
        <v>92</v>
      </c>
      <c r="C58" s="38" t="s">
        <v>93</v>
      </c>
      <c r="D58" s="38" t="s">
        <v>223</v>
      </c>
      <c r="E58" s="38" t="s">
        <v>94</v>
      </c>
      <c r="F58" s="42">
        <v>63836.98</v>
      </c>
      <c r="G58" s="42">
        <v>64952.37</v>
      </c>
      <c r="H58" s="42">
        <v>65194.36</v>
      </c>
      <c r="I58" s="35">
        <v>0</v>
      </c>
    </row>
    <row r="59" spans="1:9" ht="18.75" customHeight="1">
      <c r="A59" s="41" t="s">
        <v>91</v>
      </c>
      <c r="B59" s="38" t="s">
        <v>92</v>
      </c>
      <c r="C59" s="38" t="s">
        <v>93</v>
      </c>
      <c r="D59" s="38" t="s">
        <v>223</v>
      </c>
      <c r="E59" s="38" t="s">
        <v>90</v>
      </c>
      <c r="F59" s="42">
        <v>19701</v>
      </c>
      <c r="G59" s="42">
        <v>19701</v>
      </c>
      <c r="H59" s="42">
        <v>19701</v>
      </c>
      <c r="I59" s="35">
        <v>0</v>
      </c>
    </row>
    <row r="60" spans="1:9" ht="18.75" customHeight="1">
      <c r="A60" s="41" t="s">
        <v>95</v>
      </c>
      <c r="B60" s="38" t="s">
        <v>96</v>
      </c>
      <c r="C60" s="38" t="s">
        <v>37</v>
      </c>
      <c r="D60" s="38" t="s">
        <v>223</v>
      </c>
      <c r="E60" s="38" t="s">
        <v>37</v>
      </c>
      <c r="F60" s="42">
        <v>25661310.23</v>
      </c>
      <c r="G60" s="42">
        <v>13005419.82</v>
      </c>
      <c r="H60" s="42">
        <v>12930515.15</v>
      </c>
      <c r="I60" s="35">
        <v>0</v>
      </c>
    </row>
    <row r="61" spans="1:9" ht="18.75" customHeight="1">
      <c r="A61" s="41" t="s">
        <v>97</v>
      </c>
      <c r="B61" s="38" t="s">
        <v>98</v>
      </c>
      <c r="C61" s="38" t="s">
        <v>99</v>
      </c>
      <c r="D61" s="38" t="s">
        <v>223</v>
      </c>
      <c r="E61" s="38" t="s">
        <v>37</v>
      </c>
      <c r="F61" s="42">
        <v>25661310.23</v>
      </c>
      <c r="G61" s="42">
        <v>13005419.82</v>
      </c>
      <c r="H61" s="42">
        <v>12930515.15</v>
      </c>
      <c r="I61" s="35">
        <v>0</v>
      </c>
    </row>
    <row r="62" spans="1:9" ht="18.75" customHeight="1">
      <c r="A62" s="41" t="s">
        <v>224</v>
      </c>
      <c r="B62" s="38" t="s">
        <v>101</v>
      </c>
      <c r="C62" s="38" t="s">
        <v>99</v>
      </c>
      <c r="D62" s="38" t="s">
        <v>223</v>
      </c>
      <c r="E62" s="38" t="s">
        <v>225</v>
      </c>
      <c r="F62" s="42">
        <v>8815770</v>
      </c>
      <c r="G62" s="42">
        <v>0</v>
      </c>
      <c r="H62" s="42">
        <v>0</v>
      </c>
      <c r="I62" s="35">
        <v>0</v>
      </c>
    </row>
    <row r="63" spans="1:9" ht="18.75" customHeight="1">
      <c r="A63" s="41" t="s">
        <v>106</v>
      </c>
      <c r="B63" s="38" t="s">
        <v>101</v>
      </c>
      <c r="C63" s="38" t="s">
        <v>99</v>
      </c>
      <c r="D63" s="38" t="s">
        <v>223</v>
      </c>
      <c r="E63" s="38" t="s">
        <v>107</v>
      </c>
      <c r="F63" s="42">
        <v>1487566.76</v>
      </c>
      <c r="G63" s="42">
        <v>2023390.58</v>
      </c>
      <c r="H63" s="42">
        <v>2057755.88</v>
      </c>
      <c r="I63" s="35">
        <v>0</v>
      </c>
    </row>
    <row r="64" spans="1:9" ht="18.75" customHeight="1">
      <c r="A64" s="41" t="s">
        <v>100</v>
      </c>
      <c r="B64" s="38" t="s">
        <v>101</v>
      </c>
      <c r="C64" s="38" t="s">
        <v>99</v>
      </c>
      <c r="D64" s="38" t="s">
        <v>223</v>
      </c>
      <c r="E64" s="38" t="s">
        <v>77</v>
      </c>
      <c r="F64" s="42">
        <v>7271905.5800000001</v>
      </c>
      <c r="G64" s="42">
        <v>6249001.7800000003</v>
      </c>
      <c r="H64" s="42">
        <v>6386275.1299999999</v>
      </c>
      <c r="I64" s="35">
        <v>0</v>
      </c>
    </row>
    <row r="65" spans="1:9" ht="18.75" customHeight="1">
      <c r="A65" s="41" t="s">
        <v>108</v>
      </c>
      <c r="B65" s="38" t="s">
        <v>101</v>
      </c>
      <c r="C65" s="38" t="s">
        <v>99</v>
      </c>
      <c r="D65" s="38" t="s">
        <v>223</v>
      </c>
      <c r="E65" s="38" t="s">
        <v>109</v>
      </c>
      <c r="F65" s="42">
        <v>1667955.4</v>
      </c>
      <c r="G65" s="42">
        <v>2092366.51</v>
      </c>
      <c r="H65" s="42">
        <v>1984884.99</v>
      </c>
      <c r="I65" s="35">
        <v>0</v>
      </c>
    </row>
    <row r="66" spans="1:9" ht="18.75" customHeight="1">
      <c r="A66" s="41" t="s">
        <v>104</v>
      </c>
      <c r="B66" s="38" t="s">
        <v>101</v>
      </c>
      <c r="C66" s="38" t="s">
        <v>99</v>
      </c>
      <c r="D66" s="38" t="s">
        <v>223</v>
      </c>
      <c r="E66" s="38" t="s">
        <v>105</v>
      </c>
      <c r="F66" s="42">
        <v>484695.52</v>
      </c>
      <c r="G66" s="42">
        <v>484695.53</v>
      </c>
      <c r="H66" s="42">
        <v>484695.53</v>
      </c>
      <c r="I66" s="35">
        <v>0</v>
      </c>
    </row>
    <row r="67" spans="1:9" ht="18.75" customHeight="1">
      <c r="A67" s="41" t="s">
        <v>112</v>
      </c>
      <c r="B67" s="38" t="s">
        <v>101</v>
      </c>
      <c r="C67" s="38" t="s">
        <v>99</v>
      </c>
      <c r="D67" s="38" t="s">
        <v>223</v>
      </c>
      <c r="E67" s="38" t="s">
        <v>115</v>
      </c>
      <c r="F67" s="42">
        <v>934758.08</v>
      </c>
      <c r="G67" s="42">
        <v>522002.68</v>
      </c>
      <c r="H67" s="42">
        <v>561250.43999999994</v>
      </c>
      <c r="I67" s="35">
        <v>0</v>
      </c>
    </row>
    <row r="68" spans="1:9" ht="18.75" customHeight="1">
      <c r="A68" s="41" t="s">
        <v>112</v>
      </c>
      <c r="B68" s="38" t="s">
        <v>101</v>
      </c>
      <c r="C68" s="38" t="s">
        <v>99</v>
      </c>
      <c r="D68" s="38" t="s">
        <v>223</v>
      </c>
      <c r="E68" s="38" t="s">
        <v>114</v>
      </c>
      <c r="F68" s="42">
        <v>28117.07</v>
      </c>
      <c r="G68" s="42">
        <v>9117.07</v>
      </c>
      <c r="H68" s="42">
        <v>9117.07</v>
      </c>
      <c r="I68" s="35">
        <v>0</v>
      </c>
    </row>
    <row r="69" spans="1:9" ht="18.75" customHeight="1">
      <c r="A69" s="41" t="s">
        <v>112</v>
      </c>
      <c r="B69" s="38" t="s">
        <v>101</v>
      </c>
      <c r="C69" s="38" t="s">
        <v>99</v>
      </c>
      <c r="D69" s="38" t="s">
        <v>223</v>
      </c>
      <c r="E69" s="38" t="s">
        <v>116</v>
      </c>
      <c r="F69" s="42">
        <v>1029026.4</v>
      </c>
      <c r="G69" s="42">
        <v>1029026.4</v>
      </c>
      <c r="H69" s="42">
        <v>1029026.4</v>
      </c>
      <c r="I69" s="35">
        <v>0</v>
      </c>
    </row>
    <row r="70" spans="1:9" ht="18.75" customHeight="1">
      <c r="A70" s="41" t="s">
        <v>112</v>
      </c>
      <c r="B70" s="38" t="s">
        <v>101</v>
      </c>
      <c r="C70" s="38" t="s">
        <v>99</v>
      </c>
      <c r="D70" s="38" t="s">
        <v>223</v>
      </c>
      <c r="E70" s="38" t="s">
        <v>113</v>
      </c>
      <c r="F70" s="42">
        <v>51330</v>
      </c>
      <c r="G70" s="42">
        <v>51330</v>
      </c>
      <c r="H70" s="42">
        <v>51330</v>
      </c>
      <c r="I70" s="35">
        <v>0</v>
      </c>
    </row>
    <row r="71" spans="1:9" ht="18.75" customHeight="1">
      <c r="A71" s="41" t="s">
        <v>110</v>
      </c>
      <c r="B71" s="38" t="s">
        <v>101</v>
      </c>
      <c r="C71" s="38" t="s">
        <v>99</v>
      </c>
      <c r="D71" s="38" t="s">
        <v>223</v>
      </c>
      <c r="E71" s="38" t="s">
        <v>111</v>
      </c>
      <c r="F71" s="42">
        <v>3600401.26</v>
      </c>
      <c r="G71" s="42">
        <v>254705.11</v>
      </c>
      <c r="H71" s="42">
        <v>76395.55</v>
      </c>
      <c r="I71" s="35">
        <v>0</v>
      </c>
    </row>
    <row r="72" spans="1:9" ht="18.75" customHeight="1">
      <c r="A72" s="41" t="s">
        <v>102</v>
      </c>
      <c r="B72" s="38" t="s">
        <v>101</v>
      </c>
      <c r="C72" s="38" t="s">
        <v>99</v>
      </c>
      <c r="D72" s="38" t="s">
        <v>223</v>
      </c>
      <c r="E72" s="38" t="s">
        <v>103</v>
      </c>
      <c r="F72" s="42">
        <v>289784.15999999997</v>
      </c>
      <c r="G72" s="42">
        <v>289784.15999999997</v>
      </c>
      <c r="H72" s="42">
        <v>289784.15999999997</v>
      </c>
      <c r="I72" s="35">
        <v>0</v>
      </c>
    </row>
    <row r="73" spans="1:9" ht="18.75" customHeight="1">
      <c r="A73" s="36" t="s">
        <v>117</v>
      </c>
      <c r="B73" s="37" t="s">
        <v>118</v>
      </c>
      <c r="C73" s="37" t="s">
        <v>119</v>
      </c>
      <c r="D73" s="38" t="s">
        <v>223</v>
      </c>
      <c r="E73" s="38" t="s">
        <v>37</v>
      </c>
      <c r="F73" s="35">
        <v>0</v>
      </c>
      <c r="G73" s="35">
        <v>0</v>
      </c>
      <c r="H73" s="35">
        <v>0</v>
      </c>
      <c r="I73" s="35">
        <v>0</v>
      </c>
    </row>
    <row r="74" spans="1:9" ht="18.75" customHeight="1">
      <c r="A74" s="43" t="s">
        <v>120</v>
      </c>
      <c r="B74" s="34" t="s">
        <v>121</v>
      </c>
      <c r="C74" s="34" t="s">
        <v>122</v>
      </c>
      <c r="D74" s="38" t="s">
        <v>223</v>
      </c>
      <c r="E74" s="38" t="s">
        <v>37</v>
      </c>
      <c r="F74" s="35">
        <v>0</v>
      </c>
      <c r="G74" s="35">
        <v>0</v>
      </c>
      <c r="H74" s="35">
        <v>0</v>
      </c>
      <c r="I74" s="35">
        <v>0</v>
      </c>
    </row>
    <row r="75" spans="1:9" ht="18.75" customHeight="1">
      <c r="A75" s="43" t="s">
        <v>123</v>
      </c>
      <c r="B75" s="34" t="s">
        <v>124</v>
      </c>
      <c r="C75" s="34" t="s">
        <v>122</v>
      </c>
      <c r="D75" s="38" t="s">
        <v>223</v>
      </c>
      <c r="E75" s="38" t="s">
        <v>37</v>
      </c>
      <c r="F75" s="35">
        <v>0</v>
      </c>
      <c r="G75" s="35">
        <v>0</v>
      </c>
      <c r="H75" s="35">
        <v>0</v>
      </c>
      <c r="I75" s="35">
        <v>0</v>
      </c>
    </row>
    <row r="76" spans="1:9" ht="18.75" customHeight="1">
      <c r="A76" s="43" t="s">
        <v>125</v>
      </c>
      <c r="B76" s="34" t="s">
        <v>126</v>
      </c>
      <c r="C76" s="34" t="s">
        <v>122</v>
      </c>
      <c r="D76" s="38" t="s">
        <v>223</v>
      </c>
      <c r="E76" s="38" t="s">
        <v>37</v>
      </c>
      <c r="F76" s="35">
        <v>0</v>
      </c>
      <c r="G76" s="35">
        <v>0</v>
      </c>
      <c r="H76" s="35">
        <v>0</v>
      </c>
      <c r="I76" s="35">
        <v>0</v>
      </c>
    </row>
    <row r="77" spans="1:9" ht="18.75" customHeight="1"/>
  </sheetData>
  <mergeCells count="23">
    <mergeCell ref="A25:I25"/>
    <mergeCell ref="A27:A29"/>
    <mergeCell ref="B27:B29"/>
    <mergeCell ref="C27:C29"/>
    <mergeCell ref="D27:D29"/>
    <mergeCell ref="E27:E29"/>
    <mergeCell ref="F27:I27"/>
    <mergeCell ref="I28:I29"/>
    <mergeCell ref="A15:H15"/>
    <mergeCell ref="I15:I16"/>
    <mergeCell ref="B17:D17"/>
    <mergeCell ref="B19:F19"/>
    <mergeCell ref="B22:F22"/>
    <mergeCell ref="H8:I8"/>
    <mergeCell ref="H9:I9"/>
    <mergeCell ref="H10:I10"/>
    <mergeCell ref="H12:I12"/>
    <mergeCell ref="A14:H14"/>
    <mergeCell ref="F1:I1"/>
    <mergeCell ref="F2:I2"/>
    <mergeCell ref="H5:I5"/>
    <mergeCell ref="H6:I6"/>
    <mergeCell ref="H7:I7"/>
  </mergeCells>
  <pageMargins left="0.59055118110236238" right="0.51181102362204722" top="0.78740157480314954" bottom="0.31496062992125984" header="0.19685039370078738" footer="0.19685039370078738"/>
  <pageSetup paperSize="9" scale="56" orientation="portrait" r:id="rId1"/>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workbookViewId="0">
      <selection activeCell="CW10" sqref="CW10"/>
    </sheetView>
  </sheetViews>
  <sheetFormatPr defaultRowHeight="10.15" customHeight="1"/>
  <cols>
    <col min="1" max="25" width="0.85546875" style="28" bestFit="1" customWidth="1"/>
    <col min="26" max="26" width="3.28515625" style="28" bestFit="1" customWidth="1"/>
    <col min="27" max="27" width="2" style="28" bestFit="1" customWidth="1"/>
    <col min="28" max="69" width="0.85546875" style="28" bestFit="1" customWidth="1"/>
    <col min="70" max="70" width="1.7109375" style="28" bestFit="1" customWidth="1"/>
    <col min="71" max="99" width="0.85546875" style="28" bestFit="1" customWidth="1"/>
    <col min="100" max="100" width="8.7109375" style="28" bestFit="1" customWidth="1"/>
    <col min="101" max="101" width="15.85546875" style="28" bestFit="1" customWidth="1"/>
    <col min="102" max="102" width="15.28515625" style="28" bestFit="1" customWidth="1"/>
    <col min="103" max="103" width="14.28515625" style="28" bestFit="1" customWidth="1"/>
    <col min="104" max="104" width="11.7109375" style="28" bestFit="1" customWidth="1"/>
    <col min="105" max="105" width="9.140625" style="28" bestFit="1"/>
    <col min="106" max="16384" width="9.140625" style="28"/>
  </cols>
  <sheetData>
    <row r="1" spans="1:104" ht="22.5" customHeight="1">
      <c r="B1" s="353" t="s">
        <v>226</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353"/>
      <c r="CC1" s="353"/>
      <c r="CD1" s="353"/>
      <c r="CE1" s="353"/>
      <c r="CF1" s="353"/>
      <c r="CG1" s="353"/>
      <c r="CH1" s="353"/>
      <c r="CI1" s="353"/>
      <c r="CJ1" s="353"/>
      <c r="CK1" s="353"/>
      <c r="CL1" s="353"/>
      <c r="CM1" s="353"/>
      <c r="CN1" s="353"/>
      <c r="CO1" s="353"/>
      <c r="CP1" s="353"/>
      <c r="CQ1" s="353"/>
      <c r="CR1" s="353"/>
      <c r="CS1" s="353"/>
      <c r="CT1" s="353"/>
      <c r="CU1" s="353"/>
      <c r="CV1" s="353"/>
      <c r="CW1" s="353"/>
      <c r="CX1" s="353"/>
      <c r="CY1" s="353"/>
      <c r="CZ1" s="353"/>
    </row>
    <row r="2" spans="1:104" ht="15"/>
    <row r="3" spans="1:104" ht="11.25" customHeight="1">
      <c r="A3" s="352" t="s">
        <v>227</v>
      </c>
      <c r="B3" s="352"/>
      <c r="C3" s="352"/>
      <c r="D3" s="352"/>
      <c r="E3" s="352"/>
      <c r="F3" s="352"/>
      <c r="G3" s="352"/>
      <c r="H3" s="352"/>
      <c r="I3" s="351" t="s">
        <v>10</v>
      </c>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c r="BJ3" s="351"/>
      <c r="BK3" s="351"/>
      <c r="BL3" s="351"/>
      <c r="BM3" s="351"/>
      <c r="BN3" s="351"/>
      <c r="BO3" s="351"/>
      <c r="BP3" s="351"/>
      <c r="BQ3" s="351"/>
      <c r="BR3" s="351"/>
      <c r="BS3" s="351"/>
      <c r="BT3" s="351"/>
      <c r="BU3" s="351"/>
      <c r="BV3" s="351"/>
      <c r="BW3" s="351"/>
      <c r="BX3" s="351"/>
      <c r="BY3" s="351"/>
      <c r="BZ3" s="351"/>
      <c r="CA3" s="351"/>
      <c r="CB3" s="351"/>
      <c r="CC3" s="351"/>
      <c r="CD3" s="351"/>
      <c r="CE3" s="351"/>
      <c r="CF3" s="351"/>
      <c r="CG3" s="351"/>
      <c r="CH3" s="351"/>
      <c r="CI3" s="351"/>
      <c r="CJ3" s="351"/>
      <c r="CK3" s="351"/>
      <c r="CL3" s="351"/>
      <c r="CM3" s="351"/>
      <c r="CN3" s="352" t="s">
        <v>228</v>
      </c>
      <c r="CO3" s="352"/>
      <c r="CP3" s="352"/>
      <c r="CQ3" s="352"/>
      <c r="CR3" s="352"/>
      <c r="CS3" s="352"/>
      <c r="CT3" s="352"/>
      <c r="CU3" s="352"/>
      <c r="CV3" s="352" t="s">
        <v>229</v>
      </c>
      <c r="CW3" s="351" t="s">
        <v>14</v>
      </c>
      <c r="CX3" s="351"/>
      <c r="CY3" s="351"/>
      <c r="CZ3" s="351"/>
    </row>
    <row r="4" spans="1:104" ht="11.25" customHeight="1">
      <c r="A4" s="352"/>
      <c r="B4" s="352"/>
      <c r="C4" s="352"/>
      <c r="D4" s="352"/>
      <c r="E4" s="352"/>
      <c r="F4" s="352"/>
      <c r="G4" s="352"/>
      <c r="H4" s="352"/>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2"/>
      <c r="CO4" s="352"/>
      <c r="CP4" s="352"/>
      <c r="CQ4" s="352"/>
      <c r="CR4" s="352"/>
      <c r="CS4" s="352"/>
      <c r="CT4" s="352"/>
      <c r="CU4" s="352"/>
      <c r="CV4" s="352"/>
      <c r="CW4" s="72" t="s">
        <v>15</v>
      </c>
      <c r="CX4" s="72" t="s">
        <v>16</v>
      </c>
      <c r="CY4" s="72" t="s">
        <v>17</v>
      </c>
      <c r="CZ4" s="352" t="s">
        <v>18</v>
      </c>
    </row>
    <row r="5" spans="1:104" ht="39" customHeight="1">
      <c r="A5" s="352"/>
      <c r="B5" s="352"/>
      <c r="C5" s="352"/>
      <c r="D5" s="352"/>
      <c r="E5" s="352"/>
      <c r="F5" s="352"/>
      <c r="G5" s="352"/>
      <c r="H5" s="352"/>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2"/>
      <c r="CO5" s="352"/>
      <c r="CP5" s="352"/>
      <c r="CQ5" s="352"/>
      <c r="CR5" s="352"/>
      <c r="CS5" s="352"/>
      <c r="CT5" s="352"/>
      <c r="CU5" s="352"/>
      <c r="CV5" s="352"/>
      <c r="CW5" s="70" t="s">
        <v>230</v>
      </c>
      <c r="CX5" s="73" t="s">
        <v>231</v>
      </c>
      <c r="CY5" s="73" t="s">
        <v>232</v>
      </c>
      <c r="CZ5" s="352"/>
    </row>
    <row r="6" spans="1:104" ht="10.9" customHeight="1">
      <c r="A6" s="354" t="s">
        <v>22</v>
      </c>
      <c r="B6" s="354"/>
      <c r="C6" s="354"/>
      <c r="D6" s="354"/>
      <c r="E6" s="354"/>
      <c r="F6" s="354"/>
      <c r="G6" s="354"/>
      <c r="H6" s="354"/>
      <c r="I6" s="354" t="s">
        <v>23</v>
      </c>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54"/>
      <c r="BF6" s="354"/>
      <c r="BG6" s="354"/>
      <c r="BH6" s="354"/>
      <c r="BI6" s="354"/>
      <c r="BJ6" s="354"/>
      <c r="BK6" s="354"/>
      <c r="BL6" s="354"/>
      <c r="BM6" s="354"/>
      <c r="BN6" s="354"/>
      <c r="BO6" s="354"/>
      <c r="BP6" s="354"/>
      <c r="BQ6" s="354"/>
      <c r="BR6" s="354"/>
      <c r="BS6" s="354"/>
      <c r="BT6" s="354"/>
      <c r="BU6" s="354"/>
      <c r="BV6" s="354"/>
      <c r="BW6" s="354"/>
      <c r="BX6" s="354"/>
      <c r="BY6" s="354"/>
      <c r="BZ6" s="354"/>
      <c r="CA6" s="354"/>
      <c r="CB6" s="354"/>
      <c r="CC6" s="354"/>
      <c r="CD6" s="354"/>
      <c r="CE6" s="354"/>
      <c r="CF6" s="354"/>
      <c r="CG6" s="354"/>
      <c r="CH6" s="354"/>
      <c r="CI6" s="354"/>
      <c r="CJ6" s="354"/>
      <c r="CK6" s="354"/>
      <c r="CL6" s="354"/>
      <c r="CM6" s="354"/>
      <c r="CN6" s="354" t="s">
        <v>24</v>
      </c>
      <c r="CO6" s="354"/>
      <c r="CP6" s="354"/>
      <c r="CQ6" s="354"/>
      <c r="CR6" s="354"/>
      <c r="CS6" s="354"/>
      <c r="CT6" s="354"/>
      <c r="CU6" s="354"/>
      <c r="CV6" s="71" t="s">
        <v>25</v>
      </c>
      <c r="CW6" s="71" t="s">
        <v>26</v>
      </c>
      <c r="CX6" s="71" t="s">
        <v>27</v>
      </c>
      <c r="CY6" s="71" t="s">
        <v>28</v>
      </c>
      <c r="CZ6" s="71" t="s">
        <v>29</v>
      </c>
    </row>
    <row r="7" spans="1:104" ht="18" customHeight="1">
      <c r="A7" s="355">
        <v>1</v>
      </c>
      <c r="B7" s="355"/>
      <c r="C7" s="355"/>
      <c r="D7" s="355"/>
      <c r="E7" s="355"/>
      <c r="F7" s="355"/>
      <c r="G7" s="355"/>
      <c r="H7" s="355"/>
      <c r="I7" s="356" t="s">
        <v>233</v>
      </c>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356"/>
      <c r="BZ7" s="356"/>
      <c r="CA7" s="356"/>
      <c r="CB7" s="356"/>
      <c r="CC7" s="356"/>
      <c r="CD7" s="356"/>
      <c r="CE7" s="356"/>
      <c r="CF7" s="356"/>
      <c r="CG7" s="356"/>
      <c r="CH7" s="356"/>
      <c r="CI7" s="356"/>
      <c r="CJ7" s="356"/>
      <c r="CK7" s="356"/>
      <c r="CL7" s="356"/>
      <c r="CM7" s="356"/>
      <c r="CN7" s="357" t="s">
        <v>234</v>
      </c>
      <c r="CO7" s="357"/>
      <c r="CP7" s="357"/>
      <c r="CQ7" s="357"/>
      <c r="CR7" s="357"/>
      <c r="CS7" s="357"/>
      <c r="CT7" s="357"/>
      <c r="CU7" s="357"/>
      <c r="CV7" s="34" t="s">
        <v>235</v>
      </c>
      <c r="CW7" s="35">
        <f>CW12+CW19+CW10</f>
        <v>25661310.23</v>
      </c>
      <c r="CX7" s="35">
        <v>13005419.82</v>
      </c>
      <c r="CY7" s="35">
        <v>12930515.15</v>
      </c>
      <c r="CZ7" s="35">
        <v>0</v>
      </c>
    </row>
    <row r="8" spans="1:104" ht="24" customHeight="1">
      <c r="A8" s="358" t="s">
        <v>236</v>
      </c>
      <c r="B8" s="358"/>
      <c r="C8" s="358"/>
      <c r="D8" s="358"/>
      <c r="E8" s="358"/>
      <c r="F8" s="358"/>
      <c r="G8" s="358"/>
      <c r="H8" s="358"/>
      <c r="I8" s="359" t="s">
        <v>237</v>
      </c>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1" t="s">
        <v>238</v>
      </c>
      <c r="CO8" s="361"/>
      <c r="CP8" s="361"/>
      <c r="CQ8" s="361"/>
      <c r="CR8" s="361"/>
      <c r="CS8" s="361"/>
      <c r="CT8" s="361"/>
      <c r="CU8" s="361"/>
      <c r="CV8" s="34" t="s">
        <v>239</v>
      </c>
      <c r="CW8" s="35">
        <v>0</v>
      </c>
      <c r="CX8" s="35">
        <v>0</v>
      </c>
      <c r="CY8" s="35">
        <v>0</v>
      </c>
      <c r="CZ8" s="35">
        <v>0</v>
      </c>
    </row>
    <row r="9" spans="1:104" ht="24" customHeight="1">
      <c r="A9" s="358" t="s">
        <v>240</v>
      </c>
      <c r="B9" s="358"/>
      <c r="C9" s="358"/>
      <c r="D9" s="358"/>
      <c r="E9" s="358"/>
      <c r="F9" s="358"/>
      <c r="G9" s="358"/>
      <c r="H9" s="358"/>
      <c r="I9" s="362" t="s">
        <v>241</v>
      </c>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1" t="s">
        <v>242</v>
      </c>
      <c r="CO9" s="361"/>
      <c r="CP9" s="361"/>
      <c r="CQ9" s="361"/>
      <c r="CR9" s="361"/>
      <c r="CS9" s="361"/>
      <c r="CT9" s="361"/>
      <c r="CU9" s="361"/>
      <c r="CV9" s="34" t="s">
        <v>235</v>
      </c>
      <c r="CW9" s="35">
        <v>0</v>
      </c>
      <c r="CX9" s="35">
        <v>0</v>
      </c>
      <c r="CY9" s="35">
        <v>0</v>
      </c>
      <c r="CZ9" s="35">
        <v>0</v>
      </c>
    </row>
    <row r="10" spans="1:104" ht="24" customHeight="1">
      <c r="A10" s="358" t="s">
        <v>243</v>
      </c>
      <c r="B10" s="358"/>
      <c r="C10" s="358"/>
      <c r="D10" s="358"/>
      <c r="E10" s="358"/>
      <c r="F10" s="358"/>
      <c r="G10" s="358"/>
      <c r="H10" s="358"/>
      <c r="I10" s="362" t="s">
        <v>244</v>
      </c>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61" t="s">
        <v>245</v>
      </c>
      <c r="CO10" s="361"/>
      <c r="CP10" s="361"/>
      <c r="CQ10" s="361"/>
      <c r="CR10" s="361"/>
      <c r="CS10" s="361"/>
      <c r="CT10" s="361"/>
      <c r="CU10" s="361"/>
      <c r="CV10" s="34" t="s">
        <v>239</v>
      </c>
      <c r="CW10" s="35">
        <v>1066553.75</v>
      </c>
      <c r="CX10" s="35">
        <v>0</v>
      </c>
      <c r="CY10" s="35">
        <v>0</v>
      </c>
      <c r="CZ10" s="35">
        <v>0</v>
      </c>
    </row>
    <row r="11" spans="1:104" ht="24" customHeight="1">
      <c r="A11" s="358" t="s">
        <v>246</v>
      </c>
      <c r="B11" s="358"/>
      <c r="C11" s="358"/>
      <c r="D11" s="358"/>
      <c r="E11" s="358"/>
      <c r="F11" s="358"/>
      <c r="G11" s="358"/>
      <c r="H11" s="358"/>
      <c r="I11" s="362" t="s">
        <v>247</v>
      </c>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B11" s="360"/>
      <c r="CC11" s="360"/>
      <c r="CD11" s="360"/>
      <c r="CE11" s="360"/>
      <c r="CF11" s="360"/>
      <c r="CG11" s="360"/>
      <c r="CH11" s="360"/>
      <c r="CI11" s="360"/>
      <c r="CJ11" s="360"/>
      <c r="CK11" s="360"/>
      <c r="CL11" s="360"/>
      <c r="CM11" s="360"/>
      <c r="CN11" s="361" t="s">
        <v>248</v>
      </c>
      <c r="CO11" s="361"/>
      <c r="CP11" s="361"/>
      <c r="CQ11" s="361"/>
      <c r="CR11" s="361"/>
      <c r="CS11" s="361"/>
      <c r="CT11" s="361"/>
      <c r="CU11" s="361"/>
      <c r="CV11" s="34" t="s">
        <v>235</v>
      </c>
      <c r="CW11" s="35">
        <v>24356743.59</v>
      </c>
      <c r="CX11" s="35">
        <v>13005419.82</v>
      </c>
      <c r="CY11" s="35">
        <v>12930515.15</v>
      </c>
      <c r="CZ11" s="35">
        <v>0</v>
      </c>
    </row>
    <row r="12" spans="1:104" ht="24" customHeight="1">
      <c r="A12" s="358" t="s">
        <v>249</v>
      </c>
      <c r="B12" s="358"/>
      <c r="C12" s="358"/>
      <c r="D12" s="358"/>
      <c r="E12" s="358"/>
      <c r="F12" s="358"/>
      <c r="G12" s="358"/>
      <c r="H12" s="358"/>
      <c r="I12" s="362" t="s">
        <v>250</v>
      </c>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1" t="s">
        <v>251</v>
      </c>
      <c r="CO12" s="361"/>
      <c r="CP12" s="361"/>
      <c r="CQ12" s="361"/>
      <c r="CR12" s="361"/>
      <c r="CS12" s="361"/>
      <c r="CT12" s="361"/>
      <c r="CU12" s="361"/>
      <c r="CV12" s="34" t="s">
        <v>235</v>
      </c>
      <c r="CW12" s="35">
        <v>19000450.609999999</v>
      </c>
      <c r="CX12" s="35">
        <v>7945440</v>
      </c>
      <c r="CY12" s="35">
        <v>8148592.71</v>
      </c>
      <c r="CZ12" s="35">
        <v>0</v>
      </c>
    </row>
    <row r="13" spans="1:104" ht="24" customHeight="1">
      <c r="A13" s="358" t="s">
        <v>252</v>
      </c>
      <c r="B13" s="358"/>
      <c r="C13" s="358"/>
      <c r="D13" s="358"/>
      <c r="E13" s="358"/>
      <c r="F13" s="358"/>
      <c r="G13" s="358"/>
      <c r="H13" s="358"/>
      <c r="I13" s="363" t="s">
        <v>253</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c r="CD13" s="364"/>
      <c r="CE13" s="364"/>
      <c r="CF13" s="364"/>
      <c r="CG13" s="364"/>
      <c r="CH13" s="364"/>
      <c r="CI13" s="364"/>
      <c r="CJ13" s="364"/>
      <c r="CK13" s="364"/>
      <c r="CL13" s="364"/>
      <c r="CM13" s="364"/>
      <c r="CN13" s="361" t="s">
        <v>254</v>
      </c>
      <c r="CO13" s="361"/>
      <c r="CP13" s="361"/>
      <c r="CQ13" s="361"/>
      <c r="CR13" s="361"/>
      <c r="CS13" s="361"/>
      <c r="CT13" s="361"/>
      <c r="CU13" s="361"/>
      <c r="CV13" s="34" t="s">
        <v>235</v>
      </c>
      <c r="CW13" s="35">
        <v>0</v>
      </c>
      <c r="CX13" s="35">
        <v>0</v>
      </c>
      <c r="CY13" s="35">
        <v>0</v>
      </c>
      <c r="CZ13" s="35">
        <v>0</v>
      </c>
    </row>
    <row r="14" spans="1:104" ht="24" customHeight="1">
      <c r="A14" s="358" t="s">
        <v>255</v>
      </c>
      <c r="B14" s="358"/>
      <c r="C14" s="358"/>
      <c r="D14" s="358"/>
      <c r="E14" s="358"/>
      <c r="F14" s="358"/>
      <c r="G14" s="358"/>
      <c r="H14" s="358"/>
      <c r="I14" s="363" t="s">
        <v>256</v>
      </c>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4"/>
      <c r="CB14" s="364"/>
      <c r="CC14" s="364"/>
      <c r="CD14" s="364"/>
      <c r="CE14" s="364"/>
      <c r="CF14" s="364"/>
      <c r="CG14" s="364"/>
      <c r="CH14" s="364"/>
      <c r="CI14" s="364"/>
      <c r="CJ14" s="364"/>
      <c r="CK14" s="364"/>
      <c r="CL14" s="364"/>
      <c r="CM14" s="364"/>
      <c r="CN14" s="361" t="s">
        <v>257</v>
      </c>
      <c r="CO14" s="361"/>
      <c r="CP14" s="361"/>
      <c r="CQ14" s="361"/>
      <c r="CR14" s="361"/>
      <c r="CS14" s="361"/>
      <c r="CT14" s="361"/>
      <c r="CU14" s="361"/>
      <c r="CV14" s="34" t="s">
        <v>235</v>
      </c>
      <c r="CW14" s="35">
        <v>19000450.609999999</v>
      </c>
      <c r="CX14" s="35">
        <v>7945440</v>
      </c>
      <c r="CY14" s="35">
        <v>8148592.71</v>
      </c>
      <c r="CZ14" s="35">
        <v>0</v>
      </c>
    </row>
    <row r="15" spans="1:104" ht="24" customHeight="1">
      <c r="A15" s="358" t="s">
        <v>258</v>
      </c>
      <c r="B15" s="358"/>
      <c r="C15" s="358"/>
      <c r="D15" s="358"/>
      <c r="E15" s="358"/>
      <c r="F15" s="358"/>
      <c r="G15" s="358"/>
      <c r="H15" s="358"/>
      <c r="I15" s="362" t="s">
        <v>259</v>
      </c>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361" t="s">
        <v>260</v>
      </c>
      <c r="CO15" s="361"/>
      <c r="CP15" s="361"/>
      <c r="CQ15" s="361"/>
      <c r="CR15" s="361"/>
      <c r="CS15" s="361"/>
      <c r="CT15" s="361"/>
      <c r="CU15" s="361"/>
      <c r="CV15" s="34" t="s">
        <v>235</v>
      </c>
      <c r="CW15" s="35">
        <v>0</v>
      </c>
      <c r="CX15" s="35">
        <v>0</v>
      </c>
      <c r="CY15" s="35">
        <v>0</v>
      </c>
      <c r="CZ15" s="35">
        <v>0</v>
      </c>
    </row>
    <row r="16" spans="1:104" ht="24" customHeight="1">
      <c r="A16" s="358" t="s">
        <v>261</v>
      </c>
      <c r="B16" s="358"/>
      <c r="C16" s="358"/>
      <c r="D16" s="358"/>
      <c r="E16" s="358"/>
      <c r="F16" s="358"/>
      <c r="G16" s="358"/>
      <c r="H16" s="358"/>
      <c r="I16" s="363" t="s">
        <v>253</v>
      </c>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364"/>
      <c r="BX16" s="364"/>
      <c r="BY16" s="364"/>
      <c r="BZ16" s="364"/>
      <c r="CA16" s="364"/>
      <c r="CB16" s="364"/>
      <c r="CC16" s="364"/>
      <c r="CD16" s="364"/>
      <c r="CE16" s="364"/>
      <c r="CF16" s="364"/>
      <c r="CG16" s="364"/>
      <c r="CH16" s="364"/>
      <c r="CI16" s="364"/>
      <c r="CJ16" s="364"/>
      <c r="CK16" s="364"/>
      <c r="CL16" s="364"/>
      <c r="CM16" s="364"/>
      <c r="CN16" s="361" t="s">
        <v>262</v>
      </c>
      <c r="CO16" s="361"/>
      <c r="CP16" s="361"/>
      <c r="CQ16" s="361"/>
      <c r="CR16" s="361"/>
      <c r="CS16" s="361"/>
      <c r="CT16" s="361"/>
      <c r="CU16" s="361"/>
      <c r="CV16" s="34" t="s">
        <v>235</v>
      </c>
      <c r="CW16" s="35">
        <v>0</v>
      </c>
      <c r="CX16" s="35">
        <v>0</v>
      </c>
      <c r="CY16" s="35">
        <v>0</v>
      </c>
      <c r="CZ16" s="35">
        <v>0</v>
      </c>
    </row>
    <row r="17" spans="1:104" ht="24" customHeight="1">
      <c r="A17" s="358" t="s">
        <v>263</v>
      </c>
      <c r="B17" s="358"/>
      <c r="C17" s="358"/>
      <c r="D17" s="358"/>
      <c r="E17" s="358"/>
      <c r="F17" s="358"/>
      <c r="G17" s="358"/>
      <c r="H17" s="358"/>
      <c r="I17" s="363" t="s">
        <v>256</v>
      </c>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c r="BQ17" s="364"/>
      <c r="BR17" s="364"/>
      <c r="BS17" s="364"/>
      <c r="BT17" s="364"/>
      <c r="BU17" s="364"/>
      <c r="BV17" s="364"/>
      <c r="BW17" s="364"/>
      <c r="BX17" s="364"/>
      <c r="BY17" s="364"/>
      <c r="BZ17" s="364"/>
      <c r="CA17" s="364"/>
      <c r="CB17" s="364"/>
      <c r="CC17" s="364"/>
      <c r="CD17" s="364"/>
      <c r="CE17" s="364"/>
      <c r="CF17" s="364"/>
      <c r="CG17" s="364"/>
      <c r="CH17" s="364"/>
      <c r="CI17" s="364"/>
      <c r="CJ17" s="364"/>
      <c r="CK17" s="364"/>
      <c r="CL17" s="364"/>
      <c r="CM17" s="364"/>
      <c r="CN17" s="361" t="s">
        <v>264</v>
      </c>
      <c r="CO17" s="361"/>
      <c r="CP17" s="361"/>
      <c r="CQ17" s="361"/>
      <c r="CR17" s="361"/>
      <c r="CS17" s="361"/>
      <c r="CT17" s="361"/>
      <c r="CU17" s="361"/>
      <c r="CV17" s="34" t="s">
        <v>235</v>
      </c>
      <c r="CW17" s="35">
        <v>0</v>
      </c>
      <c r="CX17" s="35">
        <v>0</v>
      </c>
      <c r="CY17" s="35">
        <v>0</v>
      </c>
      <c r="CZ17" s="35">
        <v>0</v>
      </c>
    </row>
    <row r="18" spans="1:104" ht="32.25" customHeight="1">
      <c r="A18" s="358" t="s">
        <v>265</v>
      </c>
      <c r="B18" s="358"/>
      <c r="C18" s="358"/>
      <c r="D18" s="358"/>
      <c r="E18" s="358"/>
      <c r="F18" s="358"/>
      <c r="G18" s="358"/>
      <c r="H18" s="358"/>
      <c r="I18" s="363" t="s">
        <v>266</v>
      </c>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c r="BW18" s="364"/>
      <c r="BX18" s="364"/>
      <c r="BY18" s="364"/>
      <c r="BZ18" s="364"/>
      <c r="CA18" s="364"/>
      <c r="CB18" s="364"/>
      <c r="CC18" s="364"/>
      <c r="CD18" s="364"/>
      <c r="CE18" s="364"/>
      <c r="CF18" s="364"/>
      <c r="CG18" s="364"/>
      <c r="CH18" s="364"/>
      <c r="CI18" s="364"/>
      <c r="CJ18" s="364"/>
      <c r="CK18" s="364"/>
      <c r="CL18" s="364"/>
      <c r="CM18" s="364"/>
      <c r="CN18" s="361" t="s">
        <v>267</v>
      </c>
      <c r="CO18" s="361"/>
      <c r="CP18" s="361"/>
      <c r="CQ18" s="361"/>
      <c r="CR18" s="361"/>
      <c r="CS18" s="361"/>
      <c r="CT18" s="361"/>
      <c r="CU18" s="361"/>
      <c r="CV18" s="34" t="s">
        <v>235</v>
      </c>
      <c r="CW18" s="35">
        <v>0</v>
      </c>
      <c r="CX18" s="35">
        <v>0</v>
      </c>
      <c r="CY18" s="35">
        <v>0</v>
      </c>
      <c r="CZ18" s="35">
        <v>0</v>
      </c>
    </row>
    <row r="19" spans="1:104" ht="24" customHeight="1">
      <c r="A19" s="358" t="s">
        <v>268</v>
      </c>
      <c r="B19" s="358"/>
      <c r="C19" s="358"/>
      <c r="D19" s="358"/>
      <c r="E19" s="358"/>
      <c r="F19" s="358"/>
      <c r="G19" s="358"/>
      <c r="H19" s="358"/>
      <c r="I19" s="363" t="s">
        <v>269</v>
      </c>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364"/>
      <c r="BL19" s="364"/>
      <c r="BM19" s="364"/>
      <c r="BN19" s="364"/>
      <c r="BO19" s="364"/>
      <c r="BP19" s="364"/>
      <c r="BQ19" s="364"/>
      <c r="BR19" s="364"/>
      <c r="BS19" s="364"/>
      <c r="BT19" s="364"/>
      <c r="BU19" s="364"/>
      <c r="BV19" s="364"/>
      <c r="BW19" s="364"/>
      <c r="BX19" s="364"/>
      <c r="BY19" s="364"/>
      <c r="BZ19" s="364"/>
      <c r="CA19" s="364"/>
      <c r="CB19" s="364"/>
      <c r="CC19" s="364"/>
      <c r="CD19" s="364"/>
      <c r="CE19" s="364"/>
      <c r="CF19" s="364"/>
      <c r="CG19" s="364"/>
      <c r="CH19" s="364"/>
      <c r="CI19" s="364"/>
      <c r="CJ19" s="364"/>
      <c r="CK19" s="364"/>
      <c r="CL19" s="364"/>
      <c r="CM19" s="364"/>
      <c r="CN19" s="361" t="s">
        <v>270</v>
      </c>
      <c r="CO19" s="361"/>
      <c r="CP19" s="361"/>
      <c r="CQ19" s="361"/>
      <c r="CR19" s="361"/>
      <c r="CS19" s="361"/>
      <c r="CT19" s="361"/>
      <c r="CU19" s="361"/>
      <c r="CV19" s="34" t="s">
        <v>235</v>
      </c>
      <c r="CW19" s="35">
        <f>CW21</f>
        <v>5594305.8700000001</v>
      </c>
      <c r="CX19" s="35">
        <v>5059979.82</v>
      </c>
      <c r="CY19" s="35">
        <v>4781922.4400000004</v>
      </c>
      <c r="CZ19" s="35">
        <v>0</v>
      </c>
    </row>
    <row r="20" spans="1:104" ht="24" customHeight="1">
      <c r="A20" s="358" t="s">
        <v>271</v>
      </c>
      <c r="B20" s="358"/>
      <c r="C20" s="358"/>
      <c r="D20" s="358"/>
      <c r="E20" s="358"/>
      <c r="F20" s="358"/>
      <c r="G20" s="358"/>
      <c r="H20" s="358"/>
      <c r="I20" s="363" t="s">
        <v>253</v>
      </c>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c r="BQ20" s="364"/>
      <c r="BR20" s="364"/>
      <c r="BS20" s="364"/>
      <c r="BT20" s="364"/>
      <c r="BU20" s="364"/>
      <c r="BV20" s="364"/>
      <c r="BW20" s="364"/>
      <c r="BX20" s="364"/>
      <c r="BY20" s="364"/>
      <c r="BZ20" s="364"/>
      <c r="CA20" s="364"/>
      <c r="CB20" s="364"/>
      <c r="CC20" s="364"/>
      <c r="CD20" s="364"/>
      <c r="CE20" s="364"/>
      <c r="CF20" s="364"/>
      <c r="CG20" s="364"/>
      <c r="CH20" s="364"/>
      <c r="CI20" s="364"/>
      <c r="CJ20" s="364"/>
      <c r="CK20" s="364"/>
      <c r="CL20" s="364"/>
      <c r="CM20" s="364"/>
      <c r="CN20" s="361" t="s">
        <v>272</v>
      </c>
      <c r="CO20" s="361"/>
      <c r="CP20" s="361"/>
      <c r="CQ20" s="361"/>
      <c r="CR20" s="361"/>
      <c r="CS20" s="361"/>
      <c r="CT20" s="361"/>
      <c r="CU20" s="361"/>
      <c r="CV20" s="34" t="s">
        <v>235</v>
      </c>
      <c r="CW20" s="35">
        <v>0</v>
      </c>
      <c r="CX20" s="35">
        <v>0</v>
      </c>
      <c r="CY20" s="35">
        <v>0</v>
      </c>
      <c r="CZ20" s="35">
        <v>0</v>
      </c>
    </row>
    <row r="21" spans="1:104" ht="24" customHeight="1">
      <c r="A21" s="358" t="s">
        <v>273</v>
      </c>
      <c r="B21" s="358"/>
      <c r="C21" s="358"/>
      <c r="D21" s="358"/>
      <c r="E21" s="358"/>
      <c r="F21" s="358"/>
      <c r="G21" s="358"/>
      <c r="H21" s="358"/>
      <c r="I21" s="363" t="s">
        <v>256</v>
      </c>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361" t="s">
        <v>274</v>
      </c>
      <c r="CO21" s="361"/>
      <c r="CP21" s="361"/>
      <c r="CQ21" s="361"/>
      <c r="CR21" s="361"/>
      <c r="CS21" s="361"/>
      <c r="CT21" s="361"/>
      <c r="CU21" s="361"/>
      <c r="CV21" s="34" t="s">
        <v>235</v>
      </c>
      <c r="CW21" s="35">
        <f>5356292.98+238012.89</f>
        <v>5594305.8700000001</v>
      </c>
      <c r="CX21" s="35">
        <v>5059979.82</v>
      </c>
      <c r="CY21" s="35">
        <v>4781922.4400000004</v>
      </c>
      <c r="CZ21" s="35">
        <v>0</v>
      </c>
    </row>
    <row r="22" spans="1:104" ht="29.25" customHeight="1">
      <c r="A22" s="355">
        <v>2</v>
      </c>
      <c r="B22" s="355"/>
      <c r="C22" s="355"/>
      <c r="D22" s="355"/>
      <c r="E22" s="355"/>
      <c r="F22" s="355"/>
      <c r="G22" s="355"/>
      <c r="H22" s="355"/>
      <c r="I22" s="365" t="s">
        <v>275</v>
      </c>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7"/>
      <c r="CN22" s="357" t="s">
        <v>276</v>
      </c>
      <c r="CO22" s="357"/>
      <c r="CP22" s="357"/>
      <c r="CQ22" s="357"/>
      <c r="CR22" s="357"/>
      <c r="CS22" s="357"/>
      <c r="CT22" s="357"/>
      <c r="CU22" s="357"/>
      <c r="CV22" s="34" t="s">
        <v>277</v>
      </c>
      <c r="CW22" s="35">
        <v>0</v>
      </c>
      <c r="CX22" s="35">
        <v>0</v>
      </c>
      <c r="CY22" s="35">
        <v>0</v>
      </c>
      <c r="CZ22" s="35">
        <v>0</v>
      </c>
    </row>
    <row r="23" spans="1:104" ht="24" customHeight="1">
      <c r="A23" s="358" t="s">
        <v>278</v>
      </c>
      <c r="B23" s="358"/>
      <c r="C23" s="358"/>
      <c r="D23" s="358"/>
      <c r="E23" s="358"/>
      <c r="F23" s="358"/>
      <c r="G23" s="358"/>
      <c r="H23" s="358"/>
      <c r="I23" s="363" t="s">
        <v>279</v>
      </c>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c r="BQ23" s="364"/>
      <c r="BR23" s="364"/>
      <c r="BS23" s="364"/>
      <c r="BT23" s="364"/>
      <c r="BU23" s="364"/>
      <c r="BV23" s="364"/>
      <c r="BW23" s="364"/>
      <c r="BX23" s="364"/>
      <c r="BY23" s="364"/>
      <c r="BZ23" s="364"/>
      <c r="CA23" s="364"/>
      <c r="CB23" s="364"/>
      <c r="CC23" s="364"/>
      <c r="CD23" s="364"/>
      <c r="CE23" s="364"/>
      <c r="CF23" s="364"/>
      <c r="CG23" s="364"/>
      <c r="CH23" s="364"/>
      <c r="CI23" s="364"/>
      <c r="CJ23" s="364"/>
      <c r="CK23" s="364"/>
      <c r="CL23" s="364"/>
      <c r="CM23" s="364"/>
      <c r="CN23" s="361" t="s">
        <v>280</v>
      </c>
      <c r="CO23" s="361"/>
      <c r="CP23" s="361"/>
      <c r="CQ23" s="361"/>
      <c r="CR23" s="361"/>
      <c r="CS23" s="361"/>
      <c r="CT23" s="361"/>
      <c r="CU23" s="361"/>
      <c r="CV23" s="34" t="s">
        <v>235</v>
      </c>
      <c r="CW23" s="35">
        <v>0</v>
      </c>
      <c r="CX23" s="35">
        <v>0</v>
      </c>
      <c r="CY23" s="35">
        <v>0</v>
      </c>
      <c r="CZ23" s="35">
        <v>0</v>
      </c>
    </row>
    <row r="24" spans="1:104" ht="24" customHeight="1">
      <c r="A24" s="358" t="s">
        <v>281</v>
      </c>
      <c r="B24" s="358"/>
      <c r="C24" s="358"/>
      <c r="D24" s="358"/>
      <c r="E24" s="358"/>
      <c r="F24" s="358"/>
      <c r="G24" s="358"/>
      <c r="H24" s="358"/>
      <c r="I24" s="363" t="s">
        <v>279</v>
      </c>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c r="BQ24" s="364"/>
      <c r="BR24" s="364"/>
      <c r="BS24" s="364"/>
      <c r="BT24" s="364"/>
      <c r="BU24" s="364"/>
      <c r="BV24" s="364"/>
      <c r="BW24" s="364"/>
      <c r="BX24" s="364"/>
      <c r="BY24" s="364"/>
      <c r="BZ24" s="364"/>
      <c r="CA24" s="364"/>
      <c r="CB24" s="364"/>
      <c r="CC24" s="364"/>
      <c r="CD24" s="364"/>
      <c r="CE24" s="364"/>
      <c r="CF24" s="364"/>
      <c r="CG24" s="364"/>
      <c r="CH24" s="364"/>
      <c r="CI24" s="364"/>
      <c r="CJ24" s="364"/>
      <c r="CK24" s="364"/>
      <c r="CL24" s="364"/>
      <c r="CM24" s="364"/>
      <c r="CN24" s="361" t="s">
        <v>280</v>
      </c>
      <c r="CO24" s="361"/>
      <c r="CP24" s="361"/>
      <c r="CQ24" s="361"/>
      <c r="CR24" s="361"/>
      <c r="CS24" s="361"/>
      <c r="CT24" s="361"/>
      <c r="CU24" s="361"/>
      <c r="CV24" s="34" t="s">
        <v>282</v>
      </c>
      <c r="CW24" s="35">
        <v>0</v>
      </c>
      <c r="CX24" s="35">
        <v>0</v>
      </c>
      <c r="CY24" s="35">
        <v>0</v>
      </c>
      <c r="CZ24" s="35">
        <v>0</v>
      </c>
    </row>
    <row r="25" spans="1:104" ht="24" customHeight="1">
      <c r="A25" s="358" t="s">
        <v>283</v>
      </c>
      <c r="B25" s="358"/>
      <c r="C25" s="358"/>
      <c r="D25" s="358"/>
      <c r="E25" s="358"/>
      <c r="F25" s="358"/>
      <c r="G25" s="358"/>
      <c r="H25" s="358"/>
      <c r="I25" s="363" t="s">
        <v>279</v>
      </c>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1" t="s">
        <v>280</v>
      </c>
      <c r="CO25" s="361"/>
      <c r="CP25" s="361"/>
      <c r="CQ25" s="361"/>
      <c r="CR25" s="361"/>
      <c r="CS25" s="361"/>
      <c r="CT25" s="361"/>
      <c r="CU25" s="361"/>
      <c r="CV25" s="34" t="s">
        <v>284</v>
      </c>
      <c r="CW25" s="35">
        <v>0</v>
      </c>
      <c r="CX25" s="35">
        <v>0</v>
      </c>
      <c r="CY25" s="35">
        <v>0</v>
      </c>
      <c r="CZ25" s="35">
        <v>0</v>
      </c>
    </row>
    <row r="26" spans="1:104" ht="27" customHeight="1">
      <c r="A26" s="355">
        <v>3</v>
      </c>
      <c r="B26" s="355"/>
      <c r="C26" s="355"/>
      <c r="D26" s="355"/>
      <c r="E26" s="355"/>
      <c r="F26" s="355"/>
      <c r="G26" s="355"/>
      <c r="H26" s="355"/>
      <c r="I26" s="365" t="s">
        <v>285</v>
      </c>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66"/>
      <c r="CA26" s="366"/>
      <c r="CB26" s="366"/>
      <c r="CC26" s="366"/>
      <c r="CD26" s="366"/>
      <c r="CE26" s="366"/>
      <c r="CF26" s="366"/>
      <c r="CG26" s="366"/>
      <c r="CH26" s="366"/>
      <c r="CI26" s="366"/>
      <c r="CJ26" s="366"/>
      <c r="CK26" s="366"/>
      <c r="CL26" s="366"/>
      <c r="CM26" s="367"/>
      <c r="CN26" s="357" t="s">
        <v>286</v>
      </c>
      <c r="CO26" s="357"/>
      <c r="CP26" s="357"/>
      <c r="CQ26" s="357"/>
      <c r="CR26" s="357"/>
      <c r="CS26" s="357"/>
      <c r="CT26" s="357"/>
      <c r="CU26" s="357"/>
      <c r="CV26" s="34" t="s">
        <v>277</v>
      </c>
      <c r="CW26" s="35">
        <v>0</v>
      </c>
      <c r="CX26" s="35">
        <v>0</v>
      </c>
      <c r="CY26" s="35">
        <v>0</v>
      </c>
      <c r="CZ26" s="35">
        <v>0</v>
      </c>
    </row>
    <row r="27" spans="1:104" ht="24" customHeight="1">
      <c r="A27" s="358" t="s">
        <v>287</v>
      </c>
      <c r="B27" s="358"/>
      <c r="C27" s="358"/>
      <c r="D27" s="358"/>
      <c r="E27" s="358"/>
      <c r="F27" s="358"/>
      <c r="G27" s="358"/>
      <c r="H27" s="358"/>
      <c r="I27" s="363" t="s">
        <v>279</v>
      </c>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1" t="s">
        <v>288</v>
      </c>
      <c r="CO27" s="361"/>
      <c r="CP27" s="361"/>
      <c r="CQ27" s="361"/>
      <c r="CR27" s="361"/>
      <c r="CS27" s="361"/>
      <c r="CT27" s="361"/>
      <c r="CU27" s="361"/>
      <c r="CV27" s="34" t="s">
        <v>235</v>
      </c>
      <c r="CW27" s="35">
        <v>0</v>
      </c>
      <c r="CX27" s="35">
        <v>0</v>
      </c>
      <c r="CY27" s="35">
        <v>0</v>
      </c>
      <c r="CZ27" s="35">
        <v>0</v>
      </c>
    </row>
    <row r="28" spans="1:104" ht="24" customHeight="1">
      <c r="A28" s="358" t="s">
        <v>289</v>
      </c>
      <c r="B28" s="358"/>
      <c r="C28" s="358"/>
      <c r="D28" s="358"/>
      <c r="E28" s="358"/>
      <c r="F28" s="358"/>
      <c r="G28" s="358"/>
      <c r="H28" s="358"/>
      <c r="I28" s="363" t="s">
        <v>279</v>
      </c>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1" t="s">
        <v>288</v>
      </c>
      <c r="CO28" s="361"/>
      <c r="CP28" s="361"/>
      <c r="CQ28" s="361"/>
      <c r="CR28" s="361"/>
      <c r="CS28" s="361"/>
      <c r="CT28" s="361"/>
      <c r="CU28" s="361"/>
      <c r="CV28" s="34" t="s">
        <v>282</v>
      </c>
      <c r="CW28" s="35">
        <v>0</v>
      </c>
      <c r="CX28" s="35">
        <v>0</v>
      </c>
      <c r="CY28" s="35">
        <v>0</v>
      </c>
      <c r="CZ28" s="35">
        <v>0</v>
      </c>
    </row>
    <row r="29" spans="1:104" ht="24" customHeight="1">
      <c r="A29" s="358" t="s">
        <v>290</v>
      </c>
      <c r="B29" s="358"/>
      <c r="C29" s="358"/>
      <c r="D29" s="358"/>
      <c r="E29" s="358"/>
      <c r="F29" s="358"/>
      <c r="G29" s="358"/>
      <c r="H29" s="358"/>
      <c r="I29" s="363" t="s">
        <v>279</v>
      </c>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1" t="s">
        <v>288</v>
      </c>
      <c r="CO29" s="361"/>
      <c r="CP29" s="361"/>
      <c r="CQ29" s="361"/>
      <c r="CR29" s="361"/>
      <c r="CS29" s="361"/>
      <c r="CT29" s="361"/>
      <c r="CU29" s="361"/>
      <c r="CV29" s="34" t="s">
        <v>284</v>
      </c>
      <c r="CW29" s="35">
        <v>0</v>
      </c>
      <c r="CX29" s="35">
        <v>0</v>
      </c>
      <c r="CY29" s="35">
        <v>0</v>
      </c>
      <c r="CZ29" s="35">
        <v>0</v>
      </c>
    </row>
    <row r="30" spans="1:104" ht="15"/>
    <row r="31" spans="1:104" ht="27.75" customHeight="1">
      <c r="A31" s="74"/>
      <c r="B31" s="74"/>
      <c r="C31" s="74"/>
      <c r="D31" s="74"/>
      <c r="E31" s="74"/>
      <c r="F31" s="74"/>
      <c r="G31" s="74"/>
      <c r="H31" s="74"/>
      <c r="I31" s="66" t="s">
        <v>291</v>
      </c>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368" t="s">
        <v>179</v>
      </c>
      <c r="AN31" s="368"/>
      <c r="AO31" s="368"/>
      <c r="AP31" s="368"/>
      <c r="AQ31" s="368"/>
      <c r="AR31" s="368"/>
      <c r="AS31" s="368"/>
      <c r="AT31" s="368"/>
      <c r="AU31" s="368"/>
      <c r="AV31" s="368"/>
      <c r="AW31" s="368"/>
      <c r="AX31" s="368"/>
      <c r="AY31" s="368"/>
      <c r="AZ31" s="368"/>
      <c r="BA31" s="368"/>
      <c r="BB31" s="368"/>
      <c r="BC31" s="368"/>
      <c r="BD31" s="368"/>
      <c r="BE31" s="74"/>
      <c r="BF31" s="74"/>
      <c r="BG31" s="368" t="s">
        <v>292</v>
      </c>
      <c r="BH31" s="368"/>
      <c r="BI31" s="368"/>
      <c r="BJ31" s="368"/>
      <c r="BK31" s="368"/>
      <c r="BL31" s="368"/>
      <c r="BM31" s="368"/>
      <c r="BN31" s="368"/>
      <c r="BO31" s="368"/>
      <c r="BP31" s="368"/>
      <c r="BQ31" s="368"/>
      <c r="BR31" s="368"/>
      <c r="BS31" s="368"/>
      <c r="BT31" s="368"/>
      <c r="BU31" s="368"/>
      <c r="BV31" s="368"/>
      <c r="BW31" s="368"/>
      <c r="BX31" s="368"/>
      <c r="BY31" s="74"/>
      <c r="BZ31" s="74"/>
      <c r="CA31" s="369" t="s">
        <v>293</v>
      </c>
      <c r="CB31" s="369"/>
      <c r="CC31" s="369"/>
      <c r="CD31" s="369"/>
      <c r="CE31" s="369"/>
      <c r="CF31" s="369"/>
      <c r="CG31" s="369"/>
      <c r="CH31" s="369"/>
      <c r="CI31" s="369"/>
      <c r="CJ31" s="369"/>
      <c r="CK31" s="369"/>
      <c r="CL31" s="369"/>
      <c r="CM31" s="369"/>
      <c r="CN31" s="369"/>
      <c r="CO31" s="369"/>
      <c r="CP31" s="369"/>
      <c r="CQ31" s="369"/>
      <c r="CR31" s="369"/>
    </row>
    <row r="32" spans="1:104" ht="11.2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370" t="s">
        <v>294</v>
      </c>
      <c r="AN32" s="370"/>
      <c r="AO32" s="370"/>
      <c r="AP32" s="370"/>
      <c r="AQ32" s="370"/>
      <c r="AR32" s="370"/>
      <c r="AS32" s="370"/>
      <c r="AT32" s="370"/>
      <c r="AU32" s="370"/>
      <c r="AV32" s="370"/>
      <c r="AW32" s="370"/>
      <c r="AX32" s="370"/>
      <c r="AY32" s="370"/>
      <c r="AZ32" s="370"/>
      <c r="BA32" s="370"/>
      <c r="BB32" s="370"/>
      <c r="BC32" s="370"/>
      <c r="BD32" s="370"/>
      <c r="BE32" s="74"/>
      <c r="BF32" s="74"/>
      <c r="BG32" s="370" t="s">
        <v>295</v>
      </c>
      <c r="BH32" s="370"/>
      <c r="BI32" s="370"/>
      <c r="BJ32" s="370"/>
      <c r="BK32" s="370"/>
      <c r="BL32" s="370"/>
      <c r="BM32" s="370"/>
      <c r="BN32" s="370"/>
      <c r="BO32" s="370"/>
      <c r="BP32" s="370"/>
      <c r="BQ32" s="370"/>
      <c r="BR32" s="370"/>
      <c r="BS32" s="370"/>
      <c r="BT32" s="370"/>
      <c r="BU32" s="370"/>
      <c r="BV32" s="370"/>
      <c r="BW32" s="370"/>
      <c r="BX32" s="370"/>
      <c r="BY32" s="74"/>
      <c r="BZ32" s="74"/>
      <c r="CA32" s="370" t="s">
        <v>296</v>
      </c>
      <c r="CB32" s="370"/>
      <c r="CC32" s="370"/>
      <c r="CD32" s="370"/>
      <c r="CE32" s="370"/>
      <c r="CF32" s="370"/>
      <c r="CG32" s="370"/>
      <c r="CH32" s="370"/>
      <c r="CI32" s="370"/>
      <c r="CJ32" s="370"/>
      <c r="CK32" s="370"/>
      <c r="CL32" s="370"/>
      <c r="CM32" s="370"/>
      <c r="CN32" s="370"/>
      <c r="CO32" s="370"/>
      <c r="CP32" s="370"/>
      <c r="CQ32" s="370"/>
      <c r="CR32" s="370"/>
    </row>
    <row r="33" spans="1:96" ht="3"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5"/>
      <c r="AN33" s="75"/>
      <c r="AO33" s="75"/>
      <c r="AP33" s="75"/>
      <c r="AQ33" s="75"/>
      <c r="AR33" s="75"/>
      <c r="AS33" s="75"/>
      <c r="AT33" s="75"/>
      <c r="AU33" s="75"/>
      <c r="AV33" s="75"/>
      <c r="AW33" s="75"/>
      <c r="AX33" s="75"/>
      <c r="AY33" s="75"/>
      <c r="AZ33" s="75"/>
      <c r="BA33" s="75"/>
      <c r="BB33" s="75"/>
      <c r="BC33" s="75"/>
      <c r="BD33" s="75"/>
      <c r="BE33" s="74"/>
      <c r="BF33" s="74"/>
      <c r="BG33" s="75"/>
      <c r="BH33" s="75"/>
      <c r="BI33" s="75"/>
      <c r="BJ33" s="75"/>
      <c r="BK33" s="75"/>
      <c r="BL33" s="75"/>
      <c r="BM33" s="75"/>
      <c r="BN33" s="75"/>
      <c r="BO33" s="75"/>
      <c r="BP33" s="75"/>
      <c r="BQ33" s="75"/>
      <c r="BR33" s="75"/>
      <c r="BS33" s="75"/>
      <c r="BT33" s="75"/>
      <c r="BU33" s="75"/>
      <c r="BV33" s="75"/>
      <c r="BW33" s="75"/>
      <c r="BX33" s="75"/>
      <c r="BY33" s="74"/>
      <c r="BZ33" s="74"/>
      <c r="CA33" s="75"/>
      <c r="CB33" s="75"/>
      <c r="CC33" s="75"/>
      <c r="CD33" s="75"/>
      <c r="CE33" s="75"/>
      <c r="CF33" s="75"/>
      <c r="CG33" s="75"/>
      <c r="CH33" s="75"/>
      <c r="CI33" s="75"/>
      <c r="CJ33" s="75"/>
      <c r="CK33" s="75"/>
      <c r="CL33" s="75"/>
      <c r="CM33" s="75"/>
      <c r="CN33" s="75"/>
      <c r="CO33" s="75"/>
      <c r="CP33" s="75"/>
      <c r="CQ33" s="75"/>
      <c r="CR33" s="75"/>
    </row>
    <row r="34" spans="1:96" ht="13.15" customHeight="1">
      <c r="A34" s="74"/>
      <c r="B34" s="74"/>
      <c r="C34" s="74"/>
      <c r="D34" s="74"/>
      <c r="E34" s="74"/>
      <c r="F34" s="74"/>
      <c r="G34" s="74"/>
      <c r="H34" s="74"/>
      <c r="I34" s="371" t="s">
        <v>297</v>
      </c>
      <c r="J34" s="371"/>
      <c r="K34" s="369" t="s">
        <v>298</v>
      </c>
      <c r="L34" s="369"/>
      <c r="M34" s="369"/>
      <c r="N34" s="372" t="s">
        <v>297</v>
      </c>
      <c r="O34" s="372"/>
      <c r="P34" s="74"/>
      <c r="Q34" s="369" t="s">
        <v>299</v>
      </c>
      <c r="R34" s="369"/>
      <c r="S34" s="369"/>
      <c r="T34" s="369"/>
      <c r="U34" s="369"/>
      <c r="V34" s="369"/>
      <c r="W34" s="369"/>
      <c r="X34" s="369"/>
      <c r="Y34" s="369"/>
      <c r="Z34" s="369"/>
      <c r="AA34" s="369"/>
      <c r="AB34" s="369"/>
      <c r="AC34" s="369"/>
      <c r="AD34" s="369"/>
      <c r="AE34" s="369"/>
      <c r="AF34" s="64"/>
      <c r="AG34" s="373" t="s">
        <v>235</v>
      </c>
      <c r="AH34" s="374"/>
      <c r="AI34" s="374"/>
      <c r="AJ34" s="374"/>
      <c r="AK34" s="374"/>
      <c r="AL34" s="66" t="s">
        <v>300</v>
      </c>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row>
    <row r="35" spans="1:96" ht="10.9"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row>
    <row r="36" spans="1:96" ht="3" customHeight="1">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7"/>
      <c r="CN36" s="74"/>
      <c r="CO36" s="74"/>
      <c r="CP36" s="74"/>
      <c r="CQ36" s="74"/>
      <c r="CR36" s="74"/>
    </row>
    <row r="37" spans="1:96" ht="20.25" customHeight="1">
      <c r="A37" s="78" t="s">
        <v>301</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80"/>
      <c r="CN37" s="74"/>
      <c r="CO37" s="74"/>
      <c r="CP37" s="74"/>
      <c r="CQ37" s="74"/>
      <c r="CR37" s="74"/>
    </row>
    <row r="38" spans="1:96" ht="27.75" customHeight="1">
      <c r="A38" s="375" t="s">
        <v>302</v>
      </c>
      <c r="B38" s="376"/>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7"/>
      <c r="CN38" s="74"/>
      <c r="CO38" s="74"/>
      <c r="CP38" s="74"/>
      <c r="CQ38" s="74"/>
      <c r="CR38" s="74"/>
    </row>
    <row r="39" spans="1:96" ht="7.9" customHeight="1">
      <c r="A39" s="378" t="s">
        <v>303</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c r="CE39" s="379"/>
      <c r="CF39" s="379"/>
      <c r="CG39" s="379"/>
      <c r="CH39" s="379"/>
      <c r="CI39" s="379"/>
      <c r="CJ39" s="379"/>
      <c r="CK39" s="379"/>
      <c r="CL39" s="379"/>
      <c r="CM39" s="380"/>
      <c r="CN39" s="74"/>
      <c r="CO39" s="74"/>
      <c r="CP39" s="74"/>
      <c r="CQ39" s="74"/>
      <c r="CR39" s="74"/>
    </row>
    <row r="40" spans="1:96" ht="6" customHeight="1">
      <c r="A40" s="81"/>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3"/>
      <c r="CN40" s="74"/>
      <c r="CO40" s="74"/>
      <c r="CP40" s="74"/>
      <c r="CQ40" s="74"/>
      <c r="CR40" s="74"/>
    </row>
    <row r="41" spans="1:96" ht="26.25" customHeight="1">
      <c r="A41" s="375"/>
      <c r="B41" s="376"/>
      <c r="C41" s="376"/>
      <c r="D41" s="376"/>
      <c r="E41" s="376"/>
      <c r="F41" s="376"/>
      <c r="G41" s="376"/>
      <c r="H41" s="376"/>
      <c r="I41" s="376"/>
      <c r="J41" s="376"/>
      <c r="K41" s="376"/>
      <c r="L41" s="376"/>
      <c r="M41" s="376"/>
      <c r="N41" s="376"/>
      <c r="O41" s="376"/>
      <c r="P41" s="376"/>
      <c r="Q41" s="376"/>
      <c r="R41" s="376"/>
      <c r="S41" s="376"/>
      <c r="T41" s="376"/>
      <c r="U41" s="376"/>
      <c r="V41" s="376"/>
      <c r="W41" s="376"/>
      <c r="X41" s="376"/>
      <c r="Y41" s="376"/>
      <c r="Z41" s="79"/>
      <c r="AA41" s="79"/>
      <c r="AB41" s="79"/>
      <c r="AC41" s="79"/>
      <c r="AD41" s="79"/>
      <c r="AE41" s="79"/>
      <c r="AF41" s="79"/>
      <c r="AG41" s="79"/>
      <c r="AH41" s="376" t="s">
        <v>304</v>
      </c>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7"/>
      <c r="CN41" s="74"/>
      <c r="CO41" s="74"/>
      <c r="CP41" s="74"/>
      <c r="CQ41" s="74"/>
      <c r="CR41" s="74"/>
    </row>
    <row r="42" spans="1:96" ht="12.75" customHeight="1">
      <c r="A42" s="381" t="s">
        <v>305</v>
      </c>
      <c r="B42" s="370"/>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84"/>
      <c r="AA42" s="84"/>
      <c r="AB42" s="84"/>
      <c r="AC42" s="84"/>
      <c r="AD42" s="84"/>
      <c r="AE42" s="84"/>
      <c r="AF42" s="84"/>
      <c r="AG42" s="84"/>
      <c r="AH42" s="370" t="s">
        <v>199</v>
      </c>
      <c r="AI42" s="370"/>
      <c r="AJ42" s="370"/>
      <c r="AK42" s="370"/>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70"/>
      <c r="BJ42" s="370"/>
      <c r="BK42" s="370"/>
      <c r="BL42" s="370"/>
      <c r="BM42" s="370"/>
      <c r="BN42" s="370"/>
      <c r="BO42" s="370"/>
      <c r="BP42" s="370"/>
      <c r="BQ42" s="370"/>
      <c r="BR42" s="370"/>
      <c r="BS42" s="370"/>
      <c r="BT42" s="370"/>
      <c r="BU42" s="370"/>
      <c r="BV42" s="370"/>
      <c r="BW42" s="370"/>
      <c r="BX42" s="370"/>
      <c r="BY42" s="370"/>
      <c r="BZ42" s="370"/>
      <c r="CA42" s="370"/>
      <c r="CB42" s="370"/>
      <c r="CC42" s="370"/>
      <c r="CD42" s="370"/>
      <c r="CE42" s="370"/>
      <c r="CF42" s="370"/>
      <c r="CG42" s="370"/>
      <c r="CH42" s="370"/>
      <c r="CI42" s="370"/>
      <c r="CJ42" s="370"/>
      <c r="CK42" s="370"/>
      <c r="CL42" s="370"/>
      <c r="CM42" s="382"/>
      <c r="CN42" s="74"/>
      <c r="CO42" s="74"/>
      <c r="CP42" s="74"/>
      <c r="CQ42" s="74"/>
      <c r="CR42" s="74"/>
    </row>
    <row r="43" spans="1:96" ht="10.15" customHeight="1">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80"/>
      <c r="CN43" s="74"/>
      <c r="CO43" s="74"/>
      <c r="CP43" s="74"/>
      <c r="CQ43" s="74"/>
      <c r="CR43" s="74"/>
    </row>
    <row r="44" spans="1:96" ht="32.25" customHeight="1">
      <c r="A44" s="383" t="s">
        <v>297</v>
      </c>
      <c r="B44" s="384"/>
      <c r="C44" s="385"/>
      <c r="D44" s="385"/>
      <c r="E44" s="385"/>
      <c r="F44" s="386" t="s">
        <v>297</v>
      </c>
      <c r="G44" s="386"/>
      <c r="H44" s="79"/>
      <c r="I44" s="385"/>
      <c r="J44" s="385"/>
      <c r="K44" s="385"/>
      <c r="L44" s="385"/>
      <c r="M44" s="385"/>
      <c r="N44" s="385"/>
      <c r="O44" s="385"/>
      <c r="P44" s="385"/>
      <c r="Q44" s="385"/>
      <c r="R44" s="385"/>
      <c r="S44" s="385"/>
      <c r="T44" s="385"/>
      <c r="U44" s="385"/>
      <c r="V44" s="385"/>
      <c r="W44" s="385"/>
      <c r="X44" s="384">
        <v>20</v>
      </c>
      <c r="Y44" s="384"/>
      <c r="Z44" s="384"/>
      <c r="AA44" s="387" t="s">
        <v>306</v>
      </c>
      <c r="AB44" s="387"/>
      <c r="AC44" s="387"/>
      <c r="AD44" s="85" t="s">
        <v>300</v>
      </c>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80"/>
      <c r="CN44" s="74"/>
      <c r="CO44" s="74"/>
      <c r="CP44" s="74"/>
      <c r="CQ44" s="74"/>
      <c r="CR44" s="74"/>
    </row>
    <row r="45" spans="1:96" ht="3" customHeight="1">
      <c r="A45" s="86"/>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8"/>
      <c r="CN45" s="74"/>
      <c r="CO45" s="74"/>
      <c r="CP45" s="74"/>
      <c r="CQ45" s="74"/>
      <c r="CR45" s="74"/>
    </row>
    <row r="46" spans="1:96" ht="10.15" customHeight="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row>
    <row r="47" spans="1:96" ht="10.15" customHeight="1">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row>
    <row r="48" spans="1:96" ht="10.15" customHeight="1">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row>
  </sheetData>
  <mergeCells count="102">
    <mergeCell ref="A39:CM39"/>
    <mergeCell ref="A41:Y41"/>
    <mergeCell ref="AH41:CM41"/>
    <mergeCell ref="A42:Y42"/>
    <mergeCell ref="AH42:CM42"/>
    <mergeCell ref="A44:B44"/>
    <mergeCell ref="C44:E44"/>
    <mergeCell ref="F44:G44"/>
    <mergeCell ref="I44:W44"/>
    <mergeCell ref="X44:Z44"/>
    <mergeCell ref="AA44:AC44"/>
    <mergeCell ref="AM32:BD32"/>
    <mergeCell ref="BG32:BX32"/>
    <mergeCell ref="CA32:CR32"/>
    <mergeCell ref="I34:J34"/>
    <mergeCell ref="K34:M34"/>
    <mergeCell ref="N34:O34"/>
    <mergeCell ref="Q34:AE34"/>
    <mergeCell ref="AG34:AK34"/>
    <mergeCell ref="A38:CM38"/>
    <mergeCell ref="A28:H28"/>
    <mergeCell ref="I28:CM28"/>
    <mergeCell ref="CN28:CU28"/>
    <mergeCell ref="A29:H29"/>
    <mergeCell ref="I29:CM29"/>
    <mergeCell ref="CN29:CU29"/>
    <mergeCell ref="AM31:BD31"/>
    <mergeCell ref="BG31:BX31"/>
    <mergeCell ref="CA31:CR31"/>
    <mergeCell ref="A25:H25"/>
    <mergeCell ref="I25:CM25"/>
    <mergeCell ref="CN25:CU25"/>
    <mergeCell ref="A26:H26"/>
    <mergeCell ref="I26:CM26"/>
    <mergeCell ref="CN26:CU26"/>
    <mergeCell ref="A27:H27"/>
    <mergeCell ref="I27:CM27"/>
    <mergeCell ref="CN27:CU27"/>
    <mergeCell ref="A22:H22"/>
    <mergeCell ref="I22:CM22"/>
    <mergeCell ref="CN22:CU22"/>
    <mergeCell ref="A23:H23"/>
    <mergeCell ref="I23:CM23"/>
    <mergeCell ref="CN23:CU23"/>
    <mergeCell ref="A24:H24"/>
    <mergeCell ref="I24:CM24"/>
    <mergeCell ref="CN24:CU24"/>
    <mergeCell ref="A19:H19"/>
    <mergeCell ref="I19:CM19"/>
    <mergeCell ref="CN19:CU19"/>
    <mergeCell ref="A20:H20"/>
    <mergeCell ref="I20:CM20"/>
    <mergeCell ref="CN20:CU20"/>
    <mergeCell ref="A21:H21"/>
    <mergeCell ref="I21:CM21"/>
    <mergeCell ref="CN21:CU21"/>
    <mergeCell ref="A16:H16"/>
    <mergeCell ref="I16:CM16"/>
    <mergeCell ref="CN16:CU16"/>
    <mergeCell ref="A17:H17"/>
    <mergeCell ref="I17:CM17"/>
    <mergeCell ref="CN17:CU17"/>
    <mergeCell ref="A18:H18"/>
    <mergeCell ref="I18:CM18"/>
    <mergeCell ref="CN18:CU18"/>
    <mergeCell ref="A13:H13"/>
    <mergeCell ref="I13:CM13"/>
    <mergeCell ref="CN13:CU13"/>
    <mergeCell ref="A14:H14"/>
    <mergeCell ref="I14:CM14"/>
    <mergeCell ref="CN14:CU14"/>
    <mergeCell ref="A15:H15"/>
    <mergeCell ref="I15:CM15"/>
    <mergeCell ref="CN15:CU15"/>
    <mergeCell ref="A10:H10"/>
    <mergeCell ref="I10:CM10"/>
    <mergeCell ref="CN10:CU10"/>
    <mergeCell ref="A11:H11"/>
    <mergeCell ref="I11:CM11"/>
    <mergeCell ref="CN11:CU11"/>
    <mergeCell ref="A12:H12"/>
    <mergeCell ref="I12:CM12"/>
    <mergeCell ref="CN12:CU12"/>
    <mergeCell ref="A7:H7"/>
    <mergeCell ref="I7:CM7"/>
    <mergeCell ref="CN7:CU7"/>
    <mergeCell ref="A8:H8"/>
    <mergeCell ref="I8:CM8"/>
    <mergeCell ref="CN8:CU8"/>
    <mergeCell ref="A9:H9"/>
    <mergeCell ref="I9:CM9"/>
    <mergeCell ref="CN9:CU9"/>
    <mergeCell ref="B1:CZ1"/>
    <mergeCell ref="A3:H5"/>
    <mergeCell ref="I3:CM5"/>
    <mergeCell ref="CN3:CU5"/>
    <mergeCell ref="CV3:CV5"/>
    <mergeCell ref="CW3:CZ3"/>
    <mergeCell ref="CZ4:CZ5"/>
    <mergeCell ref="A6:H6"/>
    <mergeCell ref="I6:CM6"/>
    <mergeCell ref="CN6:CU6"/>
  </mergeCells>
  <pageMargins left="0.59055118110236238" right="0.51181102362204722" top="0.78740157480314954" bottom="0.31496062992125984" header="0.19685039370078738" footer="0.19685039370078738"/>
  <pageSetup paperSize="9" scale="58" orientation="portrait" r:id="rId1"/>
  <headerFooter>
    <oddFooter>&amp;C &amp;"Times New Roman"&amp;10Бюджет городского округа город Сургут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zoomScale="75" workbookViewId="0">
      <selection activeCell="D19" sqref="D19:D29"/>
    </sheetView>
  </sheetViews>
  <sheetFormatPr defaultRowHeight="15"/>
  <cols>
    <col min="1" max="1" width="9.140625" style="44" bestFit="1"/>
    <col min="2" max="2" width="40" style="44" bestFit="1" customWidth="1"/>
    <col min="3" max="3" width="9.140625" style="44" bestFit="1"/>
    <col min="4" max="4" width="19.42578125" style="44" bestFit="1" customWidth="1"/>
    <col min="5" max="5" width="28.140625" style="44" bestFit="1" customWidth="1"/>
    <col min="6" max="6" width="26.28515625" style="44" bestFit="1" customWidth="1"/>
    <col min="7" max="7" width="30.7109375" style="44" bestFit="1" customWidth="1"/>
    <col min="8" max="8" width="30.42578125" style="44" bestFit="1" customWidth="1"/>
    <col min="9" max="9" width="9.140625" style="44" bestFit="1"/>
    <col min="10" max="16384" width="9.140625" style="44"/>
  </cols>
  <sheetData>
    <row r="2" spans="1:8">
      <c r="A2" s="388" t="s">
        <v>226</v>
      </c>
      <c r="B2" s="388"/>
      <c r="C2" s="388"/>
      <c r="D2" s="388"/>
      <c r="E2" s="388"/>
      <c r="F2" s="388"/>
      <c r="G2" s="388"/>
      <c r="H2" s="389"/>
    </row>
    <row r="4" spans="1:8">
      <c r="A4" s="284" t="s">
        <v>307</v>
      </c>
      <c r="B4" s="284" t="s">
        <v>10</v>
      </c>
      <c r="C4" s="284" t="s">
        <v>308</v>
      </c>
      <c r="D4" s="284" t="s">
        <v>309</v>
      </c>
      <c r="E4" s="284" t="s">
        <v>14</v>
      </c>
      <c r="F4" s="284"/>
      <c r="G4" s="284"/>
      <c r="H4" s="284"/>
    </row>
    <row r="5" spans="1:8" ht="30">
      <c r="A5" s="284"/>
      <c r="B5" s="284"/>
      <c r="C5" s="284"/>
      <c r="D5" s="284"/>
      <c r="E5" s="25" t="s">
        <v>310</v>
      </c>
      <c r="F5" s="25" t="s">
        <v>311</v>
      </c>
      <c r="G5" s="25" t="s">
        <v>312</v>
      </c>
      <c r="H5" s="25" t="s">
        <v>18</v>
      </c>
    </row>
    <row r="6" spans="1:8">
      <c r="A6" s="25">
        <v>1</v>
      </c>
      <c r="B6" s="25">
        <v>2</v>
      </c>
      <c r="C6" s="25">
        <v>3</v>
      </c>
      <c r="D6" s="25">
        <v>4</v>
      </c>
      <c r="E6" s="25">
        <v>5</v>
      </c>
      <c r="F6" s="25">
        <v>6</v>
      </c>
      <c r="G6" s="25">
        <v>7</v>
      </c>
      <c r="H6" s="25">
        <v>8</v>
      </c>
    </row>
    <row r="7" spans="1:8" ht="30" customHeight="1">
      <c r="A7" s="294">
        <v>1</v>
      </c>
      <c r="B7" s="89" t="s">
        <v>313</v>
      </c>
      <c r="C7" s="294">
        <v>26000</v>
      </c>
      <c r="D7" s="391" t="s">
        <v>32</v>
      </c>
      <c r="E7" s="306" t="e">
        <f>E27+E30</f>
        <v>#REF!</v>
      </c>
      <c r="F7" s="306" t="e">
        <f t="shared" ref="F7:G7" si="0">F27+F30</f>
        <v>#REF!</v>
      </c>
      <c r="G7" s="306" t="e">
        <f t="shared" si="0"/>
        <v>#REF!</v>
      </c>
      <c r="H7" s="393">
        <v>0</v>
      </c>
    </row>
    <row r="8" spans="1:8" ht="12" hidden="1" customHeight="1">
      <c r="A8" s="390"/>
      <c r="B8" s="90"/>
      <c r="C8" s="390"/>
      <c r="D8" s="392"/>
      <c r="E8" s="284"/>
      <c r="F8" s="284"/>
      <c r="G8" s="284"/>
      <c r="H8" s="394"/>
    </row>
    <row r="9" spans="1:8">
      <c r="A9" s="390"/>
      <c r="B9" s="89" t="s">
        <v>314</v>
      </c>
      <c r="C9" s="390"/>
      <c r="D9" s="392"/>
      <c r="E9" s="284"/>
      <c r="F9" s="284"/>
      <c r="G9" s="284"/>
      <c r="H9" s="394"/>
    </row>
    <row r="10" spans="1:8" ht="3.75" customHeight="1">
      <c r="A10" s="390"/>
      <c r="B10" s="90"/>
      <c r="C10" s="390"/>
      <c r="D10" s="392"/>
      <c r="E10" s="284"/>
      <c r="F10" s="284"/>
      <c r="G10" s="284"/>
      <c r="H10" s="394"/>
    </row>
    <row r="11" spans="1:8" ht="6" customHeight="1">
      <c r="A11" s="295"/>
      <c r="B11" s="89"/>
      <c r="C11" s="295"/>
      <c r="D11" s="392"/>
      <c r="E11" s="284"/>
      <c r="F11" s="284"/>
      <c r="G11" s="284"/>
      <c r="H11" s="394"/>
    </row>
    <row r="12" spans="1:8" ht="15" customHeight="1">
      <c r="A12" s="284" t="s">
        <v>315</v>
      </c>
      <c r="B12" s="54" t="s">
        <v>41</v>
      </c>
      <c r="C12" s="294">
        <v>26100</v>
      </c>
      <c r="D12" s="294" t="s">
        <v>32</v>
      </c>
      <c r="E12" s="395">
        <v>0</v>
      </c>
      <c r="F12" s="395">
        <v>0</v>
      </c>
      <c r="G12" s="395">
        <v>0</v>
      </c>
      <c r="H12" s="394">
        <v>0</v>
      </c>
    </row>
    <row r="13" spans="1:8" ht="45">
      <c r="A13" s="284"/>
      <c r="B13" s="92" t="s">
        <v>316</v>
      </c>
      <c r="C13" s="390"/>
      <c r="D13" s="390"/>
      <c r="E13" s="396"/>
      <c r="F13" s="396"/>
      <c r="G13" s="396"/>
      <c r="H13" s="394"/>
    </row>
    <row r="14" spans="1:8" ht="60">
      <c r="A14" s="284"/>
      <c r="B14" s="92" t="s">
        <v>317</v>
      </c>
      <c r="C14" s="390"/>
      <c r="D14" s="390"/>
      <c r="E14" s="396"/>
      <c r="F14" s="396"/>
      <c r="G14" s="396"/>
      <c r="H14" s="394"/>
    </row>
    <row r="15" spans="1:8" ht="30">
      <c r="A15" s="284"/>
      <c r="B15" s="92" t="s">
        <v>318</v>
      </c>
      <c r="C15" s="390"/>
      <c r="D15" s="390"/>
      <c r="E15" s="396"/>
      <c r="F15" s="396"/>
      <c r="G15" s="396"/>
      <c r="H15" s="394"/>
    </row>
    <row r="16" spans="1:8" ht="68.25" customHeight="1">
      <c r="A16" s="284"/>
      <c r="B16" s="92" t="s">
        <v>319</v>
      </c>
      <c r="C16" s="390"/>
      <c r="D16" s="390"/>
      <c r="E16" s="396"/>
      <c r="F16" s="396"/>
      <c r="G16" s="396"/>
      <c r="H16" s="394"/>
    </row>
    <row r="17" spans="1:8" ht="6" hidden="1" customHeight="1">
      <c r="A17" s="284"/>
      <c r="B17" s="93"/>
      <c r="C17" s="390"/>
      <c r="D17" s="390"/>
      <c r="E17" s="396"/>
      <c r="F17" s="396"/>
      <c r="G17" s="396"/>
      <c r="H17" s="394"/>
    </row>
    <row r="18" spans="1:8" ht="15" hidden="1" customHeight="1">
      <c r="A18" s="284"/>
      <c r="B18" s="94"/>
      <c r="C18" s="295"/>
      <c r="D18" s="295"/>
      <c r="E18" s="393"/>
      <c r="F18" s="393"/>
      <c r="G18" s="393"/>
      <c r="H18" s="394"/>
    </row>
    <row r="19" spans="1:8" ht="30">
      <c r="A19" s="397" t="s">
        <v>320</v>
      </c>
      <c r="B19" s="54" t="s">
        <v>321</v>
      </c>
      <c r="C19" s="391">
        <v>26200</v>
      </c>
      <c r="D19" s="284" t="s">
        <v>32</v>
      </c>
      <c r="E19" s="399">
        <v>0</v>
      </c>
      <c r="F19" s="399">
        <v>0</v>
      </c>
      <c r="G19" s="399">
        <v>0</v>
      </c>
      <c r="H19" s="399">
        <v>0</v>
      </c>
    </row>
    <row r="20" spans="1:8" ht="6" hidden="1" customHeight="1">
      <c r="A20" s="398"/>
      <c r="B20" s="95"/>
      <c r="C20" s="392"/>
      <c r="D20" s="284"/>
      <c r="E20" s="400"/>
      <c r="F20" s="400"/>
      <c r="G20" s="400"/>
      <c r="H20" s="400"/>
    </row>
    <row r="21" spans="1:8" ht="30">
      <c r="A21" s="398"/>
      <c r="B21" s="92" t="s">
        <v>322</v>
      </c>
      <c r="C21" s="392"/>
      <c r="D21" s="284"/>
      <c r="E21" s="400"/>
      <c r="F21" s="400"/>
      <c r="G21" s="400"/>
      <c r="H21" s="400"/>
    </row>
    <row r="22" spans="1:8" ht="30.75" hidden="1" customHeight="1">
      <c r="A22" s="398"/>
      <c r="B22" s="95"/>
      <c r="C22" s="392"/>
      <c r="D22" s="284"/>
      <c r="E22" s="400"/>
      <c r="F22" s="400"/>
      <c r="G22" s="400"/>
      <c r="H22" s="400"/>
    </row>
    <row r="23" spans="1:8" ht="30">
      <c r="A23" s="398"/>
      <c r="B23" s="92" t="s">
        <v>323</v>
      </c>
      <c r="C23" s="392"/>
      <c r="D23" s="284"/>
      <c r="E23" s="400"/>
      <c r="F23" s="400"/>
      <c r="G23" s="400"/>
      <c r="H23" s="400"/>
    </row>
    <row r="24" spans="1:8" ht="8.25" hidden="1" customHeight="1">
      <c r="A24" s="398"/>
      <c r="B24" s="95"/>
      <c r="C24" s="392"/>
      <c r="D24" s="284"/>
      <c r="E24" s="400"/>
      <c r="F24" s="400"/>
      <c r="G24" s="400"/>
      <c r="H24" s="400"/>
    </row>
    <row r="25" spans="1:8" ht="16.5" customHeight="1">
      <c r="A25" s="398"/>
      <c r="B25" s="92" t="s">
        <v>324</v>
      </c>
      <c r="C25" s="392"/>
      <c r="D25" s="284"/>
      <c r="E25" s="400"/>
      <c r="F25" s="400"/>
      <c r="G25" s="400"/>
      <c r="H25" s="400"/>
    </row>
    <row r="26" spans="1:8" ht="5.25" hidden="1" customHeight="1">
      <c r="A26" s="398"/>
      <c r="B26" s="95"/>
      <c r="C26" s="392"/>
      <c r="D26" s="284"/>
      <c r="E26" s="400"/>
      <c r="F26" s="400"/>
      <c r="G26" s="400"/>
      <c r="H26" s="400"/>
    </row>
    <row r="27" spans="1:8" ht="15" customHeight="1">
      <c r="A27" s="294" t="s">
        <v>325</v>
      </c>
      <c r="B27" s="290" t="s">
        <v>326</v>
      </c>
      <c r="C27" s="294">
        <v>26300</v>
      </c>
      <c r="D27" s="284" t="s">
        <v>32</v>
      </c>
      <c r="E27" s="305">
        <v>1242553.75</v>
      </c>
      <c r="F27" s="305">
        <v>0</v>
      </c>
      <c r="G27" s="305">
        <v>0</v>
      </c>
      <c r="H27" s="395">
        <v>0</v>
      </c>
    </row>
    <row r="28" spans="1:8" ht="3.75" customHeight="1">
      <c r="A28" s="390"/>
      <c r="B28" s="290"/>
      <c r="C28" s="390"/>
      <c r="D28" s="284"/>
      <c r="E28" s="307"/>
      <c r="F28" s="307"/>
      <c r="G28" s="307"/>
      <c r="H28" s="396"/>
    </row>
    <row r="29" spans="1:8" ht="67.5" customHeight="1">
      <c r="A29" s="390"/>
      <c r="B29" s="290"/>
      <c r="C29" s="295"/>
      <c r="D29" s="284"/>
      <c r="E29" s="306"/>
      <c r="F29" s="306"/>
      <c r="G29" s="306"/>
      <c r="H29" s="393"/>
    </row>
    <row r="30" spans="1:8" ht="30">
      <c r="A30" s="294" t="s">
        <v>327</v>
      </c>
      <c r="B30" s="54" t="s">
        <v>328</v>
      </c>
      <c r="C30" s="389">
        <v>26400</v>
      </c>
      <c r="D30" s="294" t="s">
        <v>32</v>
      </c>
      <c r="E30" s="401" t="e">
        <f>E36+E79</f>
        <v>#REF!</v>
      </c>
      <c r="F30" s="305" t="e">
        <f>#REF!</f>
        <v>#REF!</v>
      </c>
      <c r="G30" s="305" t="e">
        <f>#REF!</f>
        <v>#REF!</v>
      </c>
      <c r="H30" s="395">
        <v>0</v>
      </c>
    </row>
    <row r="31" spans="1:8" ht="15" hidden="1" customHeight="1">
      <c r="A31" s="390"/>
      <c r="B31" s="95"/>
      <c r="C31" s="389"/>
      <c r="D31" s="390"/>
      <c r="E31" s="402"/>
      <c r="F31" s="307"/>
      <c r="G31" s="307"/>
      <c r="H31" s="396"/>
    </row>
    <row r="32" spans="1:8" ht="45">
      <c r="A32" s="390"/>
      <c r="B32" s="92" t="s">
        <v>329</v>
      </c>
      <c r="C32" s="389"/>
      <c r="D32" s="390"/>
      <c r="E32" s="402"/>
      <c r="F32" s="307"/>
      <c r="G32" s="307"/>
      <c r="H32" s="396"/>
    </row>
    <row r="33" spans="1:8" ht="15" hidden="1" customHeight="1">
      <c r="A33" s="390"/>
      <c r="B33" s="95"/>
      <c r="C33" s="389"/>
      <c r="D33" s="390"/>
      <c r="E33" s="402"/>
      <c r="F33" s="307"/>
      <c r="G33" s="307"/>
      <c r="H33" s="396"/>
    </row>
    <row r="34" spans="1:8">
      <c r="A34" s="390"/>
      <c r="B34" s="92" t="s">
        <v>330</v>
      </c>
      <c r="C34" s="389"/>
      <c r="D34" s="390"/>
      <c r="E34" s="402"/>
      <c r="F34" s="307"/>
      <c r="G34" s="307"/>
      <c r="H34" s="396"/>
    </row>
    <row r="35" spans="1:8" ht="9" hidden="1" customHeight="1">
      <c r="A35" s="390"/>
      <c r="B35" s="95"/>
      <c r="C35" s="389"/>
      <c r="D35" s="390"/>
      <c r="E35" s="402"/>
      <c r="F35" s="307"/>
      <c r="G35" s="307"/>
      <c r="H35" s="396"/>
    </row>
    <row r="36" spans="1:8" ht="15.75" customHeight="1">
      <c r="A36" s="294" t="s">
        <v>331</v>
      </c>
      <c r="B36" s="54" t="s">
        <v>41</v>
      </c>
      <c r="C36" s="294">
        <v>26410</v>
      </c>
      <c r="D36" s="284" t="s">
        <v>32</v>
      </c>
      <c r="E36" s="401">
        <v>8176507.3899999997</v>
      </c>
      <c r="F36" s="305" t="e">
        <f>#REF!</f>
        <v>#REF!</v>
      </c>
      <c r="G36" s="305" t="e">
        <f>#REF!</f>
        <v>#REF!</v>
      </c>
      <c r="H36" s="394">
        <v>0</v>
      </c>
    </row>
    <row r="37" spans="1:8" ht="3.75" customHeight="1">
      <c r="A37" s="390"/>
      <c r="B37" s="95"/>
      <c r="C37" s="390"/>
      <c r="D37" s="284"/>
      <c r="E37" s="402"/>
      <c r="F37" s="307"/>
      <c r="G37" s="307"/>
      <c r="H37" s="394"/>
    </row>
    <row r="38" spans="1:8" ht="45">
      <c r="A38" s="390"/>
      <c r="B38" s="92" t="s">
        <v>332</v>
      </c>
      <c r="C38" s="390"/>
      <c r="D38" s="284"/>
      <c r="E38" s="402"/>
      <c r="F38" s="307"/>
      <c r="G38" s="307"/>
      <c r="H38" s="394"/>
    </row>
    <row r="39" spans="1:8" ht="12.75" hidden="1" customHeight="1">
      <c r="A39" s="390"/>
      <c r="B39" s="95"/>
      <c r="C39" s="390"/>
      <c r="D39" s="284"/>
      <c r="E39" s="402"/>
      <c r="F39" s="307"/>
      <c r="G39" s="307"/>
      <c r="H39" s="394"/>
    </row>
    <row r="40" spans="1:8">
      <c r="A40" s="284" t="s">
        <v>333</v>
      </c>
      <c r="B40" s="54" t="s">
        <v>41</v>
      </c>
      <c r="C40" s="284">
        <v>26411</v>
      </c>
      <c r="D40" s="284" t="s">
        <v>32</v>
      </c>
      <c r="E40" s="305">
        <v>0</v>
      </c>
      <c r="F40" s="305">
        <v>0</v>
      </c>
      <c r="G40" s="305">
        <v>0</v>
      </c>
      <c r="H40" s="394">
        <v>0</v>
      </c>
    </row>
    <row r="41" spans="1:8" ht="6" hidden="1" customHeight="1">
      <c r="A41" s="284"/>
      <c r="B41" s="95"/>
      <c r="C41" s="284"/>
      <c r="D41" s="284"/>
      <c r="E41" s="307"/>
      <c r="F41" s="307"/>
      <c r="G41" s="307"/>
      <c r="H41" s="394"/>
    </row>
    <row r="42" spans="1:8" ht="30">
      <c r="A42" s="284"/>
      <c r="B42" s="55" t="s">
        <v>334</v>
      </c>
      <c r="C42" s="284"/>
      <c r="D42" s="284"/>
      <c r="E42" s="306"/>
      <c r="F42" s="306"/>
      <c r="G42" s="306"/>
      <c r="H42" s="394"/>
    </row>
    <row r="43" spans="1:8" ht="9" hidden="1" customHeight="1">
      <c r="A43" s="284"/>
      <c r="B43" s="90"/>
      <c r="C43" s="284"/>
      <c r="D43" s="284"/>
      <c r="E43" s="305"/>
      <c r="F43" s="305"/>
      <c r="G43" s="305"/>
      <c r="H43" s="394"/>
    </row>
    <row r="44" spans="1:8" ht="9.75" hidden="1" customHeight="1">
      <c r="A44" s="284"/>
      <c r="B44" s="89"/>
      <c r="C44" s="284"/>
      <c r="D44" s="284"/>
      <c r="E44" s="307"/>
      <c r="F44" s="307"/>
      <c r="G44" s="307"/>
      <c r="H44" s="394"/>
    </row>
    <row r="45" spans="1:8" ht="15" customHeight="1">
      <c r="A45" s="284" t="s">
        <v>335</v>
      </c>
      <c r="B45" s="335" t="s">
        <v>336</v>
      </c>
      <c r="C45" s="284">
        <v>26412</v>
      </c>
      <c r="D45" s="284" t="s">
        <v>32</v>
      </c>
      <c r="E45" s="401">
        <f>E36</f>
        <v>8176507.3899999997</v>
      </c>
      <c r="F45" s="305" t="e">
        <f>F36</f>
        <v>#REF!</v>
      </c>
      <c r="G45" s="305" t="e">
        <f>G36</f>
        <v>#REF!</v>
      </c>
      <c r="H45" s="394">
        <v>0</v>
      </c>
    </row>
    <row r="46" spans="1:8">
      <c r="A46" s="284"/>
      <c r="B46" s="403"/>
      <c r="C46" s="284"/>
      <c r="D46" s="284"/>
      <c r="E46" s="402"/>
      <c r="F46" s="307"/>
      <c r="G46" s="307"/>
      <c r="H46" s="394"/>
    </row>
    <row r="47" spans="1:8" ht="10.5" customHeight="1">
      <c r="A47" s="284"/>
      <c r="B47" s="336"/>
      <c r="C47" s="284"/>
      <c r="D47" s="284"/>
      <c r="E47" s="402"/>
      <c r="F47" s="307"/>
      <c r="G47" s="307"/>
      <c r="H47" s="394"/>
    </row>
    <row r="48" spans="1:8" ht="30" hidden="1">
      <c r="A48" s="284" t="s">
        <v>337</v>
      </c>
      <c r="B48" s="89" t="s">
        <v>338</v>
      </c>
      <c r="C48" s="284">
        <v>26420</v>
      </c>
      <c r="D48" s="284" t="s">
        <v>32</v>
      </c>
      <c r="E48" s="404"/>
      <c r="F48" s="404"/>
      <c r="G48" s="404"/>
      <c r="H48" s="394"/>
    </row>
    <row r="49" spans="1:8" ht="9.75" hidden="1" customHeight="1">
      <c r="A49" s="284"/>
      <c r="B49" s="90"/>
      <c r="C49" s="284"/>
      <c r="D49" s="284"/>
      <c r="E49" s="404"/>
      <c r="F49" s="404"/>
      <c r="G49" s="404"/>
      <c r="H49" s="394"/>
    </row>
    <row r="50" spans="1:8" ht="30" hidden="1">
      <c r="A50" s="284"/>
      <c r="B50" s="89" t="s">
        <v>339</v>
      </c>
      <c r="C50" s="284"/>
      <c r="D50" s="284"/>
      <c r="E50" s="404"/>
      <c r="F50" s="404"/>
      <c r="G50" s="404"/>
      <c r="H50" s="394"/>
    </row>
    <row r="51" spans="1:8" hidden="1">
      <c r="A51" s="284"/>
      <c r="B51" s="90"/>
      <c r="C51" s="284"/>
      <c r="D51" s="284"/>
      <c r="E51" s="404"/>
      <c r="F51" s="404"/>
      <c r="G51" s="404"/>
      <c r="H51" s="394"/>
    </row>
    <row r="52" spans="1:8" hidden="1">
      <c r="A52" s="284"/>
      <c r="B52" s="89" t="s">
        <v>340</v>
      </c>
      <c r="C52" s="284"/>
      <c r="D52" s="284"/>
      <c r="E52" s="404"/>
      <c r="F52" s="404"/>
      <c r="G52" s="404"/>
      <c r="H52" s="394"/>
    </row>
    <row r="53" spans="1:8" ht="6.75" hidden="1" customHeight="1">
      <c r="A53" s="284"/>
      <c r="B53" s="90"/>
      <c r="C53" s="284"/>
      <c r="D53" s="284"/>
      <c r="E53" s="404"/>
      <c r="F53" s="404"/>
      <c r="G53" s="404"/>
      <c r="H53" s="394"/>
    </row>
    <row r="54" spans="1:8" hidden="1">
      <c r="A54" s="284"/>
      <c r="B54" s="89"/>
      <c r="C54" s="284"/>
      <c r="D54" s="284"/>
      <c r="E54" s="404"/>
      <c r="F54" s="404"/>
      <c r="G54" s="404"/>
      <c r="H54" s="394"/>
    </row>
    <row r="55" spans="1:8" hidden="1">
      <c r="A55" s="284" t="s">
        <v>341</v>
      </c>
      <c r="B55" s="54" t="s">
        <v>41</v>
      </c>
      <c r="C55" s="284">
        <v>26421</v>
      </c>
      <c r="D55" s="284" t="s">
        <v>32</v>
      </c>
      <c r="E55" s="404"/>
      <c r="F55" s="404"/>
      <c r="G55" s="404"/>
      <c r="H55" s="394"/>
    </row>
    <row r="56" spans="1:8" hidden="1">
      <c r="A56" s="284"/>
      <c r="B56" s="95"/>
      <c r="C56" s="284"/>
      <c r="D56" s="284"/>
      <c r="E56" s="404"/>
      <c r="F56" s="404"/>
      <c r="G56" s="404"/>
      <c r="H56" s="394"/>
    </row>
    <row r="57" spans="1:8" ht="30" hidden="1">
      <c r="A57" s="284"/>
      <c r="B57" s="92" t="s">
        <v>334</v>
      </c>
      <c r="C57" s="284"/>
      <c r="D57" s="284"/>
      <c r="E57" s="404"/>
      <c r="F57" s="404"/>
      <c r="G57" s="404"/>
      <c r="H57" s="394"/>
    </row>
    <row r="58" spans="1:8" ht="4.5" hidden="1" customHeight="1">
      <c r="A58" s="284"/>
      <c r="B58" s="95"/>
      <c r="C58" s="284"/>
      <c r="D58" s="284"/>
      <c r="E58" s="404"/>
      <c r="F58" s="404"/>
      <c r="G58" s="404"/>
      <c r="H58" s="394"/>
    </row>
    <row r="59" spans="1:8" hidden="1">
      <c r="A59" s="284"/>
      <c r="B59" s="96"/>
      <c r="C59" s="284"/>
      <c r="D59" s="284"/>
      <c r="E59" s="404"/>
      <c r="F59" s="404"/>
      <c r="G59" s="404"/>
      <c r="H59" s="394"/>
    </row>
    <row r="60" spans="1:8" hidden="1">
      <c r="A60" s="284" t="s">
        <v>342</v>
      </c>
      <c r="B60" s="330" t="s">
        <v>343</v>
      </c>
      <c r="C60" s="284">
        <v>26422</v>
      </c>
      <c r="D60" s="284" t="s">
        <v>32</v>
      </c>
      <c r="E60" s="404"/>
      <c r="F60" s="404"/>
      <c r="G60" s="404"/>
      <c r="H60" s="394"/>
    </row>
    <row r="61" spans="1:8" hidden="1">
      <c r="A61" s="284"/>
      <c r="B61" s="405"/>
      <c r="C61" s="284"/>
      <c r="D61" s="284"/>
      <c r="E61" s="404"/>
      <c r="F61" s="404"/>
      <c r="G61" s="404"/>
      <c r="H61" s="394"/>
    </row>
    <row r="62" spans="1:8" hidden="1">
      <c r="A62" s="284"/>
      <c r="B62" s="332"/>
      <c r="C62" s="284"/>
      <c r="D62" s="284"/>
      <c r="E62" s="404"/>
      <c r="F62" s="404"/>
      <c r="G62" s="404"/>
      <c r="H62" s="394"/>
    </row>
    <row r="63" spans="1:8" ht="15" hidden="1" customHeight="1">
      <c r="A63" s="284" t="s">
        <v>344</v>
      </c>
      <c r="B63" s="335" t="s">
        <v>345</v>
      </c>
      <c r="C63" s="284">
        <v>26430</v>
      </c>
      <c r="D63" s="284" t="s">
        <v>32</v>
      </c>
      <c r="E63" s="404"/>
      <c r="F63" s="404"/>
      <c r="G63" s="404"/>
      <c r="H63" s="394"/>
    </row>
    <row r="64" spans="1:8" hidden="1">
      <c r="A64" s="284"/>
      <c r="B64" s="403"/>
      <c r="C64" s="284"/>
      <c r="D64" s="284"/>
      <c r="E64" s="404"/>
      <c r="F64" s="404"/>
      <c r="G64" s="404"/>
      <c r="H64" s="394"/>
    </row>
    <row r="65" spans="1:8" hidden="1">
      <c r="A65" s="284"/>
      <c r="B65" s="336"/>
      <c r="C65" s="284"/>
      <c r="D65" s="284"/>
      <c r="E65" s="404"/>
      <c r="F65" s="404"/>
      <c r="G65" s="404"/>
      <c r="H65" s="394"/>
    </row>
    <row r="66" spans="1:8" ht="30" hidden="1">
      <c r="A66" s="284" t="s">
        <v>346</v>
      </c>
      <c r="B66" s="54" t="s">
        <v>347</v>
      </c>
      <c r="C66" s="284">
        <v>26440</v>
      </c>
      <c r="D66" s="284" t="s">
        <v>32</v>
      </c>
      <c r="E66" s="404"/>
      <c r="F66" s="404"/>
      <c r="G66" s="404"/>
      <c r="H66" s="394"/>
    </row>
    <row r="67" spans="1:8" ht="5.25" hidden="1" customHeight="1">
      <c r="A67" s="284"/>
      <c r="B67" s="95"/>
      <c r="C67" s="284"/>
      <c r="D67" s="284"/>
      <c r="E67" s="404"/>
      <c r="F67" s="404"/>
      <c r="G67" s="404"/>
      <c r="H67" s="394"/>
    </row>
    <row r="68" spans="1:8" hidden="1">
      <c r="A68" s="284"/>
      <c r="B68" s="92" t="s">
        <v>348</v>
      </c>
      <c r="C68" s="284"/>
      <c r="D68" s="284"/>
      <c r="E68" s="404"/>
      <c r="F68" s="404"/>
      <c r="G68" s="404"/>
      <c r="H68" s="394"/>
    </row>
    <row r="69" spans="1:8" ht="7.5" hidden="1" customHeight="1">
      <c r="A69" s="284"/>
      <c r="B69" s="93"/>
      <c r="C69" s="284"/>
      <c r="D69" s="284"/>
      <c r="E69" s="404"/>
      <c r="F69" s="404"/>
      <c r="G69" s="404"/>
      <c r="H69" s="394"/>
    </row>
    <row r="70" spans="1:8" hidden="1">
      <c r="A70" s="284"/>
      <c r="B70" s="89"/>
      <c r="C70" s="284"/>
      <c r="D70" s="284"/>
      <c r="E70" s="404"/>
      <c r="F70" s="404"/>
      <c r="G70" s="404"/>
      <c r="H70" s="394"/>
    </row>
    <row r="71" spans="1:8" hidden="1">
      <c r="A71" s="284" t="s">
        <v>349</v>
      </c>
      <c r="B71" s="54" t="s">
        <v>41</v>
      </c>
      <c r="C71" s="284">
        <v>26441</v>
      </c>
      <c r="D71" s="284" t="s">
        <v>32</v>
      </c>
      <c r="E71" s="404"/>
      <c r="F71" s="404"/>
      <c r="G71" s="404"/>
      <c r="H71" s="394"/>
    </row>
    <row r="72" spans="1:8" ht="7.5" hidden="1" customHeight="1">
      <c r="A72" s="284"/>
      <c r="B72" s="95"/>
      <c r="C72" s="284"/>
      <c r="D72" s="284"/>
      <c r="E72" s="404"/>
      <c r="F72" s="404"/>
      <c r="G72" s="404"/>
      <c r="H72" s="394"/>
    </row>
    <row r="73" spans="1:8" ht="30" hidden="1">
      <c r="A73" s="284"/>
      <c r="B73" s="92" t="s">
        <v>334</v>
      </c>
      <c r="C73" s="284"/>
      <c r="D73" s="284"/>
      <c r="E73" s="404"/>
      <c r="F73" s="404"/>
      <c r="G73" s="404"/>
      <c r="H73" s="394"/>
    </row>
    <row r="74" spans="1:8" ht="9.75" hidden="1" customHeight="1">
      <c r="A74" s="284"/>
      <c r="B74" s="95"/>
      <c r="C74" s="284"/>
      <c r="D74" s="284"/>
      <c r="E74" s="404"/>
      <c r="F74" s="404"/>
      <c r="G74" s="404"/>
      <c r="H74" s="394"/>
    </row>
    <row r="75" spans="1:8" ht="5.25" hidden="1" customHeight="1">
      <c r="A75" s="284"/>
      <c r="B75" s="55"/>
      <c r="C75" s="284"/>
      <c r="D75" s="284"/>
      <c r="E75" s="404"/>
      <c r="F75" s="404"/>
      <c r="G75" s="404"/>
      <c r="H75" s="394"/>
    </row>
    <row r="76" spans="1:8" hidden="1">
      <c r="A76" s="284" t="s">
        <v>350</v>
      </c>
      <c r="B76" s="330" t="s">
        <v>343</v>
      </c>
      <c r="C76" s="284">
        <v>26442</v>
      </c>
      <c r="D76" s="284" t="s">
        <v>32</v>
      </c>
      <c r="E76" s="404"/>
      <c r="F76" s="404"/>
      <c r="G76" s="404"/>
      <c r="H76" s="394"/>
    </row>
    <row r="77" spans="1:8" hidden="1">
      <c r="A77" s="284"/>
      <c r="B77" s="405"/>
      <c r="C77" s="284"/>
      <c r="D77" s="284"/>
      <c r="E77" s="404"/>
      <c r="F77" s="404"/>
      <c r="G77" s="404"/>
      <c r="H77" s="394"/>
    </row>
    <row r="78" spans="1:8" hidden="1">
      <c r="A78" s="284"/>
      <c r="B78" s="332"/>
      <c r="C78" s="284"/>
      <c r="D78" s="284"/>
      <c r="E78" s="404"/>
      <c r="F78" s="404"/>
      <c r="G78" s="404"/>
      <c r="H78" s="394"/>
    </row>
    <row r="79" spans="1:8">
      <c r="A79" s="284" t="s">
        <v>351</v>
      </c>
      <c r="B79" s="330" t="s">
        <v>352</v>
      </c>
      <c r="C79" s="284">
        <v>26450</v>
      </c>
      <c r="D79" s="284" t="s">
        <v>32</v>
      </c>
      <c r="E79" s="401" t="e">
        <f>#REF!+#REF!-1192866.55</f>
        <v>#REF!</v>
      </c>
      <c r="F79" s="305" t="e">
        <f>#REF!</f>
        <v>#REF!</v>
      </c>
      <c r="G79" s="305" t="e">
        <f>#REF!</f>
        <v>#REF!</v>
      </c>
      <c r="H79" s="394">
        <v>0</v>
      </c>
    </row>
    <row r="80" spans="1:8">
      <c r="A80" s="284"/>
      <c r="B80" s="405"/>
      <c r="C80" s="284"/>
      <c r="D80" s="284"/>
      <c r="E80" s="402"/>
      <c r="F80" s="307"/>
      <c r="G80" s="307"/>
      <c r="H80" s="394"/>
    </row>
    <row r="81" spans="1:8">
      <c r="A81" s="284"/>
      <c r="B81" s="332"/>
      <c r="C81" s="284"/>
      <c r="D81" s="284"/>
      <c r="E81" s="402"/>
      <c r="F81" s="307"/>
      <c r="G81" s="307"/>
      <c r="H81" s="394"/>
    </row>
    <row r="82" spans="1:8">
      <c r="A82" s="284" t="s">
        <v>353</v>
      </c>
      <c r="B82" s="54" t="s">
        <v>41</v>
      </c>
      <c r="C82" s="284">
        <v>26451</v>
      </c>
      <c r="D82" s="284" t="s">
        <v>32</v>
      </c>
      <c r="E82" s="404"/>
      <c r="F82" s="404"/>
      <c r="G82" s="404"/>
      <c r="H82" s="394"/>
    </row>
    <row r="83" spans="1:8" ht="5.25" hidden="1" customHeight="1">
      <c r="A83" s="284"/>
      <c r="B83" s="95"/>
      <c r="C83" s="284"/>
      <c r="D83" s="284"/>
      <c r="E83" s="404"/>
      <c r="F83" s="404"/>
      <c r="G83" s="404"/>
      <c r="H83" s="394"/>
    </row>
    <row r="84" spans="1:8" ht="30">
      <c r="A84" s="284"/>
      <c r="B84" s="92" t="s">
        <v>334</v>
      </c>
      <c r="C84" s="284"/>
      <c r="D84" s="284"/>
      <c r="E84" s="404"/>
      <c r="F84" s="404"/>
      <c r="G84" s="404"/>
      <c r="H84" s="394"/>
    </row>
    <row r="85" spans="1:8" ht="3" customHeight="1">
      <c r="A85" s="284"/>
      <c r="B85" s="95"/>
      <c r="C85" s="284"/>
      <c r="D85" s="284"/>
      <c r="E85" s="404"/>
      <c r="F85" s="404"/>
      <c r="G85" s="404"/>
      <c r="H85" s="394"/>
    </row>
    <row r="86" spans="1:8" ht="6" customHeight="1">
      <c r="A86" s="284"/>
      <c r="B86" s="55"/>
      <c r="C86" s="284"/>
      <c r="D86" s="284"/>
      <c r="E86" s="404"/>
      <c r="F86" s="404"/>
      <c r="G86" s="404"/>
      <c r="H86" s="394"/>
    </row>
    <row r="87" spans="1:8">
      <c r="A87" s="284" t="s">
        <v>354</v>
      </c>
      <c r="B87" s="330" t="s">
        <v>336</v>
      </c>
      <c r="C87" s="284">
        <v>26452</v>
      </c>
      <c r="D87" s="284" t="s">
        <v>32</v>
      </c>
      <c r="E87" s="401" t="e">
        <f>E79</f>
        <v>#REF!</v>
      </c>
      <c r="F87" s="305" t="e">
        <f t="shared" ref="F87:G87" si="1">F79</f>
        <v>#REF!</v>
      </c>
      <c r="G87" s="305" t="e">
        <f t="shared" si="1"/>
        <v>#REF!</v>
      </c>
      <c r="H87" s="394">
        <v>0</v>
      </c>
    </row>
    <row r="88" spans="1:8">
      <c r="A88" s="284"/>
      <c r="B88" s="405"/>
      <c r="C88" s="284"/>
      <c r="D88" s="284"/>
      <c r="E88" s="402"/>
      <c r="F88" s="307"/>
      <c r="G88" s="307"/>
      <c r="H88" s="394"/>
    </row>
    <row r="89" spans="1:8">
      <c r="A89" s="284"/>
      <c r="B89" s="332"/>
      <c r="C89" s="284"/>
      <c r="D89" s="284"/>
      <c r="E89" s="402"/>
      <c r="F89" s="307"/>
      <c r="G89" s="307"/>
      <c r="H89" s="394"/>
    </row>
    <row r="90" spans="1:8" ht="31.5" customHeight="1">
      <c r="A90" s="284">
        <v>2</v>
      </c>
      <c r="B90" s="89" t="s">
        <v>355</v>
      </c>
      <c r="C90" s="284">
        <v>26500</v>
      </c>
      <c r="D90" s="284" t="s">
        <v>32</v>
      </c>
      <c r="E90" s="394">
        <v>0</v>
      </c>
      <c r="F90" s="394">
        <v>0</v>
      </c>
      <c r="G90" s="394">
        <v>0</v>
      </c>
      <c r="H90" s="394">
        <v>0</v>
      </c>
    </row>
    <row r="91" spans="1:8" ht="5.25" hidden="1" customHeight="1">
      <c r="A91" s="284"/>
      <c r="B91" s="90"/>
      <c r="C91" s="284"/>
      <c r="D91" s="284"/>
      <c r="E91" s="394"/>
      <c r="F91" s="394"/>
      <c r="G91" s="394"/>
      <c r="H91" s="394"/>
    </row>
    <row r="92" spans="1:8" ht="30">
      <c r="A92" s="284"/>
      <c r="B92" s="89" t="s">
        <v>356</v>
      </c>
      <c r="C92" s="284"/>
      <c r="D92" s="284"/>
      <c r="E92" s="394"/>
      <c r="F92" s="394"/>
      <c r="G92" s="394"/>
      <c r="H92" s="394"/>
    </row>
    <row r="93" spans="1:8" ht="5.25" hidden="1" customHeight="1">
      <c r="A93" s="284"/>
      <c r="B93" s="90"/>
      <c r="C93" s="284"/>
      <c r="D93" s="284"/>
      <c r="E93" s="394"/>
      <c r="F93" s="394"/>
      <c r="G93" s="394"/>
      <c r="H93" s="394"/>
    </row>
    <row r="94" spans="1:8" ht="30">
      <c r="A94" s="284"/>
      <c r="B94" s="89" t="s">
        <v>357</v>
      </c>
      <c r="C94" s="284"/>
      <c r="D94" s="284"/>
      <c r="E94" s="394"/>
      <c r="F94" s="394"/>
      <c r="G94" s="394"/>
      <c r="H94" s="394"/>
    </row>
    <row r="95" spans="1:8" ht="6" hidden="1" customHeight="1">
      <c r="A95" s="284"/>
      <c r="B95" s="90"/>
      <c r="C95" s="284"/>
      <c r="D95" s="284"/>
      <c r="E95" s="394"/>
      <c r="F95" s="394"/>
      <c r="G95" s="394"/>
      <c r="H95" s="394"/>
    </row>
    <row r="96" spans="1:8">
      <c r="A96" s="284"/>
      <c r="B96" s="89" t="s">
        <v>358</v>
      </c>
      <c r="C96" s="284"/>
      <c r="D96" s="284"/>
      <c r="E96" s="394"/>
      <c r="F96" s="394"/>
      <c r="G96" s="394"/>
      <c r="H96" s="394"/>
    </row>
    <row r="97" spans="1:8" ht="10.5" hidden="1" customHeight="1">
      <c r="A97" s="284"/>
      <c r="B97" s="90"/>
      <c r="C97" s="284"/>
      <c r="D97" s="284"/>
      <c r="E97" s="394"/>
      <c r="F97" s="394"/>
      <c r="G97" s="394"/>
      <c r="H97" s="394"/>
    </row>
    <row r="98" spans="1:8" ht="4.5" hidden="1" customHeight="1">
      <c r="A98" s="284"/>
      <c r="B98" s="97"/>
      <c r="C98" s="284"/>
      <c r="D98" s="284"/>
      <c r="E98" s="394"/>
      <c r="F98" s="394"/>
      <c r="G98" s="394"/>
      <c r="H98" s="394"/>
    </row>
    <row r="99" spans="1:8">
      <c r="A99" s="284"/>
      <c r="B99" s="330" t="s">
        <v>359</v>
      </c>
      <c r="C99" s="284">
        <v>26510</v>
      </c>
      <c r="D99" s="284"/>
      <c r="E99" s="404"/>
      <c r="F99" s="404"/>
      <c r="G99" s="404"/>
      <c r="H99" s="404"/>
    </row>
    <row r="100" spans="1:8" ht="3.75" hidden="1" customHeight="1">
      <c r="A100" s="284"/>
      <c r="B100" s="405"/>
      <c r="C100" s="284"/>
      <c r="D100" s="284"/>
      <c r="E100" s="404"/>
      <c r="F100" s="404"/>
      <c r="G100" s="404"/>
      <c r="H100" s="404"/>
    </row>
    <row r="101" spans="1:8" hidden="1">
      <c r="A101" s="284"/>
      <c r="B101" s="332"/>
      <c r="C101" s="284"/>
      <c r="D101" s="284"/>
      <c r="E101" s="404"/>
      <c r="F101" s="404"/>
      <c r="G101" s="404"/>
      <c r="H101" s="404"/>
    </row>
    <row r="102" spans="1:8" ht="79.5" customHeight="1">
      <c r="A102" s="25">
        <v>3</v>
      </c>
      <c r="B102" s="24" t="s">
        <v>285</v>
      </c>
      <c r="C102" s="25">
        <v>26600</v>
      </c>
      <c r="D102" s="25" t="s">
        <v>32</v>
      </c>
      <c r="E102" s="52">
        <v>0</v>
      </c>
      <c r="F102" s="52">
        <v>0</v>
      </c>
      <c r="G102" s="52">
        <v>0</v>
      </c>
      <c r="H102" s="91">
        <v>0</v>
      </c>
    </row>
    <row r="103" spans="1:8">
      <c r="A103" s="284"/>
      <c r="B103" s="335" t="s">
        <v>360</v>
      </c>
      <c r="C103" s="284">
        <v>26610</v>
      </c>
      <c r="D103" s="284" t="s">
        <v>32</v>
      </c>
      <c r="E103" s="304">
        <f>E102</f>
        <v>0</v>
      </c>
      <c r="F103" s="304">
        <f t="shared" ref="F103:G103" si="2">F102</f>
        <v>0</v>
      </c>
      <c r="G103" s="304">
        <f t="shared" si="2"/>
        <v>0</v>
      </c>
      <c r="H103" s="394">
        <v>0</v>
      </c>
    </row>
    <row r="104" spans="1:8">
      <c r="A104" s="284"/>
      <c r="B104" s="336"/>
      <c r="C104" s="284"/>
      <c r="D104" s="284"/>
      <c r="E104" s="304"/>
      <c r="F104" s="304"/>
      <c r="G104" s="304"/>
      <c r="H104" s="394"/>
    </row>
    <row r="106" spans="1:8" ht="36.75" customHeight="1"/>
    <row r="107" spans="1:8">
      <c r="A107" s="44" t="s">
        <v>361</v>
      </c>
      <c r="G107" s="98" t="s">
        <v>362</v>
      </c>
    </row>
    <row r="108" spans="1:8">
      <c r="A108" s="44" t="s">
        <v>363</v>
      </c>
    </row>
    <row r="110" spans="1:8">
      <c r="A110" s="57" t="s">
        <v>364</v>
      </c>
    </row>
    <row r="112" spans="1:8">
      <c r="A112" s="99"/>
    </row>
    <row r="114" spans="1:5">
      <c r="A114" s="100"/>
    </row>
    <row r="116" spans="1:5" ht="18" customHeight="1">
      <c r="B116" s="101" t="s">
        <v>301</v>
      </c>
      <c r="C116" s="89"/>
      <c r="D116" s="89"/>
      <c r="E116" s="89"/>
    </row>
    <row r="117" spans="1:5">
      <c r="B117" s="406"/>
      <c r="C117" s="406"/>
      <c r="D117" s="406"/>
      <c r="E117" s="406"/>
    </row>
    <row r="118" spans="1:5" ht="20.25">
      <c r="B118" s="407" t="s">
        <v>365</v>
      </c>
      <c r="C118" s="407"/>
      <c r="D118" s="407"/>
      <c r="E118" s="407"/>
    </row>
    <row r="119" spans="1:5">
      <c r="B119" s="389" t="s">
        <v>366</v>
      </c>
      <c r="C119" s="389"/>
      <c r="D119" s="389"/>
      <c r="E119" s="389"/>
    </row>
    <row r="120" spans="1:5" ht="25.5" customHeight="1"/>
    <row r="121" spans="1:5">
      <c r="B121" s="406"/>
      <c r="C121" s="406"/>
      <c r="D121" s="406"/>
      <c r="E121" s="406"/>
    </row>
    <row r="122" spans="1:5" ht="30" customHeight="1">
      <c r="A122" s="99"/>
      <c r="B122" s="408" t="s">
        <v>367</v>
      </c>
      <c r="C122" s="408"/>
      <c r="D122" s="408"/>
      <c r="E122" s="408"/>
    </row>
    <row r="123" spans="1:5">
      <c r="B123" s="389" t="s">
        <v>368</v>
      </c>
      <c r="C123" s="389"/>
      <c r="D123" s="389"/>
      <c r="E123" s="389"/>
    </row>
    <row r="124" spans="1:5" ht="25.5" customHeight="1"/>
    <row r="125" spans="1:5">
      <c r="B125" s="409" t="s">
        <v>369</v>
      </c>
      <c r="C125" s="409"/>
      <c r="D125" s="409"/>
      <c r="E125" s="409"/>
    </row>
    <row r="126" spans="1:5">
      <c r="A126" s="100"/>
      <c r="B126" s="409"/>
      <c r="C126" s="409"/>
      <c r="D126" s="409"/>
      <c r="E126" s="409"/>
    </row>
    <row r="144" spans="1:9" ht="15.75" customHeight="1">
      <c r="A144" s="102" t="s">
        <v>370</v>
      </c>
      <c r="B144" s="102"/>
      <c r="C144" s="102"/>
      <c r="D144" s="102"/>
      <c r="E144" s="102"/>
      <c r="F144" s="102"/>
      <c r="G144" s="102"/>
      <c r="H144" s="102"/>
      <c r="I144" s="102"/>
    </row>
    <row r="145" spans="1:1" ht="15.75" customHeight="1">
      <c r="A145" s="102" t="s">
        <v>371</v>
      </c>
    </row>
    <row r="146" spans="1:1" ht="15.75" customHeight="1">
      <c r="A146" s="102" t="s">
        <v>372</v>
      </c>
    </row>
    <row r="147" spans="1:1" ht="18">
      <c r="A147" s="102" t="s">
        <v>184</v>
      </c>
    </row>
    <row r="148" spans="1:1" ht="18">
      <c r="A148" s="102" t="s">
        <v>185</v>
      </c>
    </row>
    <row r="149" spans="1:1" ht="18">
      <c r="A149" s="102" t="s">
        <v>186</v>
      </c>
    </row>
    <row r="150" spans="1:1" ht="18">
      <c r="A150" s="102" t="s">
        <v>187</v>
      </c>
    </row>
    <row r="151" spans="1:1" ht="18">
      <c r="A151" s="102" t="s">
        <v>188</v>
      </c>
    </row>
    <row r="152" spans="1:1" ht="15.75" customHeight="1">
      <c r="A152" s="102" t="s">
        <v>373</v>
      </c>
    </row>
    <row r="153" spans="1:1" ht="15.75" customHeight="1">
      <c r="A153" s="102" t="s">
        <v>374</v>
      </c>
    </row>
    <row r="154" spans="1:1" ht="15.75" customHeight="1">
      <c r="A154" s="102" t="s">
        <v>375</v>
      </c>
    </row>
    <row r="155" spans="1:1" ht="15.75" customHeight="1">
      <c r="A155" s="102" t="s">
        <v>376</v>
      </c>
    </row>
    <row r="156" spans="1:1" ht="18">
      <c r="A156" s="102" t="s">
        <v>377</v>
      </c>
    </row>
    <row r="157" spans="1:1" ht="15.75" customHeight="1">
      <c r="A157" s="102" t="s">
        <v>378</v>
      </c>
    </row>
    <row r="158" spans="1:1" ht="15.75" customHeight="1">
      <c r="A158" s="102" t="s">
        <v>379</v>
      </c>
    </row>
    <row r="159" spans="1:1" ht="15.75" customHeight="1">
      <c r="A159" s="102" t="s">
        <v>380</v>
      </c>
    </row>
    <row r="160" spans="1:1" ht="15.75" customHeight="1">
      <c r="A160" s="102" t="s">
        <v>381</v>
      </c>
    </row>
    <row r="161" spans="1:1" ht="15.75" customHeight="1">
      <c r="A161" s="102" t="s">
        <v>382</v>
      </c>
    </row>
    <row r="162" spans="1:1" ht="15.75" customHeight="1">
      <c r="A162" s="102" t="s">
        <v>383</v>
      </c>
    </row>
    <row r="163" spans="1:1" ht="15.75" customHeight="1">
      <c r="A163" s="102" t="s">
        <v>384</v>
      </c>
    </row>
    <row r="164" spans="1:1" ht="15.75" customHeight="1">
      <c r="A164" s="102" t="s">
        <v>385</v>
      </c>
    </row>
    <row r="165" spans="1:1" ht="15.75" customHeight="1">
      <c r="A165" s="102" t="s">
        <v>386</v>
      </c>
    </row>
  </sheetData>
  <mergeCells count="172">
    <mergeCell ref="B117:E117"/>
    <mergeCell ref="B118:E118"/>
    <mergeCell ref="B119:E119"/>
    <mergeCell ref="B121:E121"/>
    <mergeCell ref="B122:E122"/>
    <mergeCell ref="B123:E123"/>
    <mergeCell ref="B125:E126"/>
    <mergeCell ref="A99:A101"/>
    <mergeCell ref="B99:B101"/>
    <mergeCell ref="C99:C101"/>
    <mergeCell ref="D99:D101"/>
    <mergeCell ref="E99:E101"/>
    <mergeCell ref="F99:F101"/>
    <mergeCell ref="G99:G101"/>
    <mergeCell ref="H99:H101"/>
    <mergeCell ref="A103:A104"/>
    <mergeCell ref="B103:B104"/>
    <mergeCell ref="C103:C104"/>
    <mergeCell ref="D103:D104"/>
    <mergeCell ref="E103:E104"/>
    <mergeCell ref="F103:F104"/>
    <mergeCell ref="G103:G104"/>
    <mergeCell ref="H103:H104"/>
    <mergeCell ref="A87:A89"/>
    <mergeCell ref="B87:B89"/>
    <mergeCell ref="C87:C89"/>
    <mergeCell ref="D87:D89"/>
    <mergeCell ref="E87:E89"/>
    <mergeCell ref="F87:F89"/>
    <mergeCell ref="G87:G89"/>
    <mergeCell ref="H87:H89"/>
    <mergeCell ref="A90:A98"/>
    <mergeCell ref="C90:C98"/>
    <mergeCell ref="D90:D98"/>
    <mergeCell ref="E90:E98"/>
    <mergeCell ref="F90:F98"/>
    <mergeCell ref="G90:G98"/>
    <mergeCell ref="H90:H98"/>
    <mergeCell ref="A79:A81"/>
    <mergeCell ref="B79:B81"/>
    <mergeCell ref="C79:C81"/>
    <mergeCell ref="D79:D81"/>
    <mergeCell ref="E79:E81"/>
    <mergeCell ref="F79:F81"/>
    <mergeCell ref="G79:G81"/>
    <mergeCell ref="H79:H81"/>
    <mergeCell ref="A82:A86"/>
    <mergeCell ref="C82:C86"/>
    <mergeCell ref="D82:D86"/>
    <mergeCell ref="E82:E86"/>
    <mergeCell ref="F82:F86"/>
    <mergeCell ref="G82:G86"/>
    <mergeCell ref="H82:H86"/>
    <mergeCell ref="A71:A75"/>
    <mergeCell ref="C71:C75"/>
    <mergeCell ref="D71:D75"/>
    <mergeCell ref="E71:E75"/>
    <mergeCell ref="F71:F75"/>
    <mergeCell ref="G71:G75"/>
    <mergeCell ref="H71:H75"/>
    <mergeCell ref="A76:A78"/>
    <mergeCell ref="B76:B78"/>
    <mergeCell ref="C76:C78"/>
    <mergeCell ref="D76:D78"/>
    <mergeCell ref="E76:E78"/>
    <mergeCell ref="F76:F78"/>
    <mergeCell ref="G76:G78"/>
    <mergeCell ref="H76:H78"/>
    <mergeCell ref="A63:A65"/>
    <mergeCell ref="B63:B65"/>
    <mergeCell ref="C63:C65"/>
    <mergeCell ref="D63:D65"/>
    <mergeCell ref="E63:E65"/>
    <mergeCell ref="F63:F65"/>
    <mergeCell ref="G63:G65"/>
    <mergeCell ref="H63:H65"/>
    <mergeCell ref="A66:A70"/>
    <mergeCell ref="C66:C70"/>
    <mergeCell ref="D66:D70"/>
    <mergeCell ref="E66:E70"/>
    <mergeCell ref="F66:F70"/>
    <mergeCell ref="G66:G70"/>
    <mergeCell ref="H66:H70"/>
    <mergeCell ref="A55:A59"/>
    <mergeCell ref="C55:C59"/>
    <mergeCell ref="D55:D59"/>
    <mergeCell ref="E55:E59"/>
    <mergeCell ref="F55:F59"/>
    <mergeCell ref="G55:G59"/>
    <mergeCell ref="H55:H59"/>
    <mergeCell ref="A60:A62"/>
    <mergeCell ref="B60:B62"/>
    <mergeCell ref="C60:C62"/>
    <mergeCell ref="D60:D62"/>
    <mergeCell ref="E60:E62"/>
    <mergeCell ref="F60:F62"/>
    <mergeCell ref="G60:G62"/>
    <mergeCell ref="H60:H62"/>
    <mergeCell ref="A45:A47"/>
    <mergeCell ref="B45:B47"/>
    <mergeCell ref="C45:C47"/>
    <mergeCell ref="D45:D47"/>
    <mergeCell ref="E45:E47"/>
    <mergeCell ref="F45:F47"/>
    <mergeCell ref="G45:G47"/>
    <mergeCell ref="H45:H47"/>
    <mergeCell ref="A48:A54"/>
    <mergeCell ref="C48:C54"/>
    <mergeCell ref="D48:D54"/>
    <mergeCell ref="E48:E54"/>
    <mergeCell ref="F48:F54"/>
    <mergeCell ref="G48:G54"/>
    <mergeCell ref="H48:H54"/>
    <mergeCell ref="A36:A39"/>
    <mergeCell ref="C36:C39"/>
    <mergeCell ref="D36:D39"/>
    <mergeCell ref="E36:E39"/>
    <mergeCell ref="F36:F39"/>
    <mergeCell ref="G36:G39"/>
    <mergeCell ref="H36:H39"/>
    <mergeCell ref="A40:A44"/>
    <mergeCell ref="C40:C44"/>
    <mergeCell ref="D40:D44"/>
    <mergeCell ref="E40:E42"/>
    <mergeCell ref="F40:F42"/>
    <mergeCell ref="G40:G42"/>
    <mergeCell ref="H40:H44"/>
    <mergeCell ref="E43:E44"/>
    <mergeCell ref="F43:F44"/>
    <mergeCell ref="G43:G44"/>
    <mergeCell ref="A27:A29"/>
    <mergeCell ref="B27:B29"/>
    <mergeCell ref="C27:C29"/>
    <mergeCell ref="D27:D29"/>
    <mergeCell ref="E27:E29"/>
    <mergeCell ref="F27:F29"/>
    <mergeCell ref="G27:G29"/>
    <mergeCell ref="H27:H29"/>
    <mergeCell ref="A30:A35"/>
    <mergeCell ref="C30:C35"/>
    <mergeCell ref="D30:D35"/>
    <mergeCell ref="E30:E35"/>
    <mergeCell ref="F30:F35"/>
    <mergeCell ref="G30:G35"/>
    <mergeCell ref="H30:H35"/>
    <mergeCell ref="A12:A18"/>
    <mergeCell ref="C12:C18"/>
    <mergeCell ref="D12:D18"/>
    <mergeCell ref="E12:E18"/>
    <mergeCell ref="F12:F18"/>
    <mergeCell ref="G12:G18"/>
    <mergeCell ref="H12:H18"/>
    <mergeCell ref="A19:A26"/>
    <mergeCell ref="C19:C26"/>
    <mergeCell ref="D19:D26"/>
    <mergeCell ref="E19:E26"/>
    <mergeCell ref="F19:F26"/>
    <mergeCell ref="G19:G26"/>
    <mergeCell ref="H19:H26"/>
    <mergeCell ref="A2:H2"/>
    <mergeCell ref="A4:A5"/>
    <mergeCell ref="B4:B5"/>
    <mergeCell ref="C4:C5"/>
    <mergeCell ref="D4:D5"/>
    <mergeCell ref="E4:H4"/>
    <mergeCell ref="A7:A11"/>
    <mergeCell ref="C7:C11"/>
    <mergeCell ref="D7:D11"/>
    <mergeCell ref="E7:E11"/>
    <mergeCell ref="F7:F11"/>
    <mergeCell ref="G7:G11"/>
    <mergeCell ref="H7:H11"/>
  </mergeCells>
  <hyperlinks>
    <hyperlink ref="A2" location="_edn1" display="Раздел 2. Сведения по выплатам на закупки товаров, работ, услуг"/>
    <hyperlink ref="B9" location="_edn2" display="всего"/>
    <hyperlink ref="B16" location="_edn3" display="и Федерального закона от 18.07.2011г. № 223-ФЗ «О закупках товаров, работ, услуг отдельными видами юридических лиц» (далее-Федеральный закон № 223-ФЗ)"/>
    <hyperlink ref="B27" location="_edn4" display="по контрактам (договорам), заключенным до начала текущего финансового года с учетом требований Федерального закона № 44-ФЗ и Федерального закона  № 223-ФЗ"/>
    <hyperlink ref="B45" location="_edn5" display="в соответствии с Федеральным законом № 223-ФЗ"/>
    <hyperlink ref="B63" location="_edn6" display="за счет субсидий, предоставляемых на осуществление капитальных вложений[vi]"/>
    <hyperlink ref="B96" location="_edn7" display=" году закупки"/>
  </hyperlinks>
  <pageMargins left="0.70866141732283472" right="0.70866141732283472" top="0.74803149606299213" bottom="0.74803149606299213" header="0.31496062992125984" footer="0.31496062992125984"/>
  <pageSetup paperSize="9" scale="45"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pageSetUpPr fitToPage="1"/>
  </sheetPr>
  <dimension ref="A1:DA47"/>
  <sheetViews>
    <sheetView zoomScale="130" workbookViewId="0">
      <selection activeCell="AH41" sqref="AH41:CM41"/>
    </sheetView>
  </sheetViews>
  <sheetFormatPr defaultRowHeight="10.15" customHeight="1"/>
  <cols>
    <col min="1" max="25" width="0.85546875" style="28" bestFit="1" customWidth="1"/>
    <col min="26" max="26" width="2.5703125" style="28" bestFit="1" customWidth="1"/>
    <col min="27" max="28" width="0.85546875" style="28" bestFit="1" customWidth="1"/>
    <col min="29" max="29" width="2.5703125" style="28" bestFit="1" customWidth="1"/>
    <col min="30" max="99" width="0.85546875" style="28" bestFit="1" customWidth="1"/>
    <col min="100" max="100" width="8.7109375" style="28" bestFit="1" customWidth="1"/>
    <col min="101" max="101" width="13.7109375" style="28" bestFit="1" customWidth="1"/>
    <col min="102" max="103" width="14.5703125" style="28" bestFit="1" customWidth="1"/>
    <col min="104" max="104" width="14.85546875" style="28" bestFit="1" customWidth="1"/>
    <col min="105" max="105" width="11.7109375" style="28" bestFit="1" customWidth="1"/>
    <col min="106" max="106" width="9.140625" style="28" bestFit="1"/>
    <col min="107" max="16384" width="9.140625" style="28"/>
  </cols>
  <sheetData>
    <row r="1" spans="1:105" ht="21.75" customHeight="1">
      <c r="B1" s="350" t="s">
        <v>226</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0"/>
      <c r="BQ1" s="350"/>
      <c r="BR1" s="350"/>
      <c r="BS1" s="350"/>
      <c r="BT1" s="350"/>
      <c r="BU1" s="350"/>
      <c r="BV1" s="350"/>
      <c r="BW1" s="350"/>
      <c r="BX1" s="350"/>
      <c r="BY1" s="350"/>
      <c r="BZ1" s="350"/>
      <c r="CA1" s="350"/>
      <c r="CB1" s="350"/>
      <c r="CC1" s="350"/>
      <c r="CD1" s="350"/>
      <c r="CE1" s="350"/>
      <c r="CF1" s="350"/>
      <c r="CG1" s="350"/>
      <c r="CH1" s="350"/>
      <c r="CI1" s="350"/>
      <c r="CJ1" s="350"/>
      <c r="CK1" s="350"/>
      <c r="CL1" s="350"/>
      <c r="CM1" s="350"/>
      <c r="CN1" s="350"/>
      <c r="CO1" s="350"/>
      <c r="CP1" s="350"/>
      <c r="CQ1" s="350"/>
      <c r="CR1" s="350"/>
      <c r="CS1" s="350"/>
      <c r="CT1" s="350"/>
      <c r="CU1" s="350"/>
      <c r="CV1" s="350"/>
      <c r="CW1" s="350"/>
      <c r="CX1" s="350"/>
      <c r="CY1" s="350"/>
      <c r="CZ1" s="350"/>
      <c r="DA1" s="350"/>
    </row>
    <row r="2" spans="1:105" ht="15"/>
    <row r="3" spans="1:105" ht="11.25" customHeight="1">
      <c r="A3" s="352" t="s">
        <v>227</v>
      </c>
      <c r="B3" s="352"/>
      <c r="C3" s="352"/>
      <c r="D3" s="352"/>
      <c r="E3" s="352"/>
      <c r="F3" s="352"/>
      <c r="G3" s="352"/>
      <c r="H3" s="352"/>
      <c r="I3" s="351" t="s">
        <v>10</v>
      </c>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c r="BJ3" s="351"/>
      <c r="BK3" s="351"/>
      <c r="BL3" s="351"/>
      <c r="BM3" s="351"/>
      <c r="BN3" s="351"/>
      <c r="BO3" s="351"/>
      <c r="BP3" s="351"/>
      <c r="BQ3" s="351"/>
      <c r="BR3" s="351"/>
      <c r="BS3" s="351"/>
      <c r="BT3" s="351"/>
      <c r="BU3" s="351"/>
      <c r="BV3" s="351"/>
      <c r="BW3" s="351"/>
      <c r="BX3" s="351"/>
      <c r="BY3" s="351"/>
      <c r="BZ3" s="351"/>
      <c r="CA3" s="351"/>
      <c r="CB3" s="351"/>
      <c r="CC3" s="351"/>
      <c r="CD3" s="351"/>
      <c r="CE3" s="351"/>
      <c r="CF3" s="351"/>
      <c r="CG3" s="351"/>
      <c r="CH3" s="351"/>
      <c r="CI3" s="351"/>
      <c r="CJ3" s="351"/>
      <c r="CK3" s="351"/>
      <c r="CL3" s="351"/>
      <c r="CM3" s="351"/>
      <c r="CN3" s="352" t="s">
        <v>228</v>
      </c>
      <c r="CO3" s="352"/>
      <c r="CP3" s="352"/>
      <c r="CQ3" s="352"/>
      <c r="CR3" s="352"/>
      <c r="CS3" s="352"/>
      <c r="CT3" s="352"/>
      <c r="CU3" s="352"/>
      <c r="CV3" s="288" t="s">
        <v>229</v>
      </c>
      <c r="CW3" s="288" t="s">
        <v>387</v>
      </c>
      <c r="CX3" s="287" t="s">
        <v>14</v>
      </c>
      <c r="CY3" s="287"/>
      <c r="CZ3" s="287"/>
      <c r="DA3" s="287"/>
    </row>
    <row r="4" spans="1:105" ht="31.5" customHeight="1">
      <c r="A4" s="352"/>
      <c r="B4" s="352"/>
      <c r="C4" s="352"/>
      <c r="D4" s="352"/>
      <c r="E4" s="352"/>
      <c r="F4" s="352"/>
      <c r="G4" s="352"/>
      <c r="H4" s="352"/>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2"/>
      <c r="CO4" s="352"/>
      <c r="CP4" s="352"/>
      <c r="CQ4" s="352"/>
      <c r="CR4" s="352"/>
      <c r="CS4" s="352"/>
      <c r="CT4" s="352"/>
      <c r="CU4" s="352"/>
      <c r="CV4" s="288"/>
      <c r="CW4" s="288"/>
      <c r="CX4" s="34" t="s">
        <v>15</v>
      </c>
      <c r="CY4" s="34" t="s">
        <v>16</v>
      </c>
      <c r="CZ4" s="34" t="s">
        <v>17</v>
      </c>
      <c r="DA4" s="288" t="s">
        <v>18</v>
      </c>
    </row>
    <row r="5" spans="1:105" ht="53.25" customHeight="1">
      <c r="A5" s="352"/>
      <c r="B5" s="352"/>
      <c r="C5" s="352"/>
      <c r="D5" s="352"/>
      <c r="E5" s="352"/>
      <c r="F5" s="352"/>
      <c r="G5" s="352"/>
      <c r="H5" s="352"/>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2"/>
      <c r="CO5" s="352"/>
      <c r="CP5" s="352"/>
      <c r="CQ5" s="352"/>
      <c r="CR5" s="352"/>
      <c r="CS5" s="352"/>
      <c r="CT5" s="352"/>
      <c r="CU5" s="352"/>
      <c r="CV5" s="288"/>
      <c r="CW5" s="288"/>
      <c r="CX5" s="31" t="s">
        <v>230</v>
      </c>
      <c r="CY5" s="103" t="s">
        <v>231</v>
      </c>
      <c r="CZ5" s="103" t="s">
        <v>232</v>
      </c>
      <c r="DA5" s="288"/>
    </row>
    <row r="6" spans="1:105" ht="18.75" customHeight="1">
      <c r="A6" s="354" t="s">
        <v>22</v>
      </c>
      <c r="B6" s="354"/>
      <c r="C6" s="354"/>
      <c r="D6" s="354"/>
      <c r="E6" s="354"/>
      <c r="F6" s="354"/>
      <c r="G6" s="354"/>
      <c r="H6" s="354"/>
      <c r="I6" s="354" t="s">
        <v>23</v>
      </c>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54"/>
      <c r="BF6" s="354"/>
      <c r="BG6" s="354"/>
      <c r="BH6" s="354"/>
      <c r="BI6" s="354"/>
      <c r="BJ6" s="354"/>
      <c r="BK6" s="354"/>
      <c r="BL6" s="354"/>
      <c r="BM6" s="354"/>
      <c r="BN6" s="354"/>
      <c r="BO6" s="354"/>
      <c r="BP6" s="354"/>
      <c r="BQ6" s="354"/>
      <c r="BR6" s="354"/>
      <c r="BS6" s="354"/>
      <c r="BT6" s="354"/>
      <c r="BU6" s="354"/>
      <c r="BV6" s="354"/>
      <c r="BW6" s="354"/>
      <c r="BX6" s="354"/>
      <c r="BY6" s="354"/>
      <c r="BZ6" s="354"/>
      <c r="CA6" s="354"/>
      <c r="CB6" s="354"/>
      <c r="CC6" s="354"/>
      <c r="CD6" s="354"/>
      <c r="CE6" s="354"/>
      <c r="CF6" s="354"/>
      <c r="CG6" s="354"/>
      <c r="CH6" s="354"/>
      <c r="CI6" s="354"/>
      <c r="CJ6" s="354"/>
      <c r="CK6" s="354"/>
      <c r="CL6" s="354"/>
      <c r="CM6" s="354"/>
      <c r="CN6" s="354" t="s">
        <v>24</v>
      </c>
      <c r="CO6" s="354"/>
      <c r="CP6" s="354"/>
      <c r="CQ6" s="354"/>
      <c r="CR6" s="354"/>
      <c r="CS6" s="354"/>
      <c r="CT6" s="354"/>
      <c r="CU6" s="354"/>
      <c r="CV6" s="32" t="s">
        <v>25</v>
      </c>
      <c r="CW6" s="32" t="s">
        <v>388</v>
      </c>
      <c r="CX6" s="32" t="s">
        <v>26</v>
      </c>
      <c r="CY6" s="32" t="s">
        <v>27</v>
      </c>
      <c r="CZ6" s="32" t="s">
        <v>28</v>
      </c>
      <c r="DA6" s="32" t="s">
        <v>29</v>
      </c>
    </row>
    <row r="7" spans="1:105" ht="28.5" customHeight="1">
      <c r="A7" s="355">
        <v>1</v>
      </c>
      <c r="B7" s="355"/>
      <c r="C7" s="355"/>
      <c r="D7" s="355"/>
      <c r="E7" s="355"/>
      <c r="F7" s="355"/>
      <c r="G7" s="355"/>
      <c r="H7" s="355"/>
      <c r="I7" s="356" t="s">
        <v>233</v>
      </c>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356"/>
      <c r="BZ7" s="356"/>
      <c r="CA7" s="356"/>
      <c r="CB7" s="356"/>
      <c r="CC7" s="356"/>
      <c r="CD7" s="356"/>
      <c r="CE7" s="356"/>
      <c r="CF7" s="356"/>
      <c r="CG7" s="356"/>
      <c r="CH7" s="356"/>
      <c r="CI7" s="356"/>
      <c r="CJ7" s="356"/>
      <c r="CK7" s="356"/>
      <c r="CL7" s="356"/>
      <c r="CM7" s="356"/>
      <c r="CN7" s="355" t="s">
        <v>234</v>
      </c>
      <c r="CO7" s="355"/>
      <c r="CP7" s="355"/>
      <c r="CQ7" s="355"/>
      <c r="CR7" s="355"/>
      <c r="CS7" s="355"/>
      <c r="CT7" s="355"/>
      <c r="CU7" s="355"/>
      <c r="CV7" s="34" t="s">
        <v>235</v>
      </c>
      <c r="CW7" s="34" t="s">
        <v>32</v>
      </c>
      <c r="CX7" s="35">
        <v>26641417.629999999</v>
      </c>
      <c r="CY7" s="35">
        <v>13005419.82</v>
      </c>
      <c r="CZ7" s="35">
        <v>12930515.15</v>
      </c>
      <c r="DA7" s="35">
        <v>0</v>
      </c>
    </row>
    <row r="8" spans="1:105" ht="24" customHeight="1">
      <c r="A8" s="358" t="s">
        <v>236</v>
      </c>
      <c r="B8" s="358"/>
      <c r="C8" s="358"/>
      <c r="D8" s="358"/>
      <c r="E8" s="358"/>
      <c r="F8" s="358"/>
      <c r="G8" s="358"/>
      <c r="H8" s="358"/>
      <c r="I8" s="359" t="s">
        <v>237</v>
      </c>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58" t="s">
        <v>238</v>
      </c>
      <c r="CO8" s="358"/>
      <c r="CP8" s="358"/>
      <c r="CQ8" s="358"/>
      <c r="CR8" s="358"/>
      <c r="CS8" s="358"/>
      <c r="CT8" s="358"/>
      <c r="CU8" s="358"/>
      <c r="CV8" s="34" t="s">
        <v>239</v>
      </c>
      <c r="CW8" s="34" t="s">
        <v>32</v>
      </c>
      <c r="CX8" s="35">
        <v>0</v>
      </c>
      <c r="CY8" s="35">
        <v>0</v>
      </c>
      <c r="CZ8" s="35">
        <v>0</v>
      </c>
      <c r="DA8" s="35">
        <v>0</v>
      </c>
    </row>
    <row r="9" spans="1:105" ht="24" customHeight="1">
      <c r="A9" s="358" t="s">
        <v>240</v>
      </c>
      <c r="B9" s="358"/>
      <c r="C9" s="358"/>
      <c r="D9" s="358"/>
      <c r="E9" s="358"/>
      <c r="F9" s="358"/>
      <c r="G9" s="358"/>
      <c r="H9" s="358"/>
      <c r="I9" s="362" t="s">
        <v>241</v>
      </c>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58" t="s">
        <v>242</v>
      </c>
      <c r="CO9" s="358"/>
      <c r="CP9" s="358"/>
      <c r="CQ9" s="358"/>
      <c r="CR9" s="358"/>
      <c r="CS9" s="358"/>
      <c r="CT9" s="358"/>
      <c r="CU9" s="358"/>
      <c r="CV9" s="34" t="s">
        <v>235</v>
      </c>
      <c r="CW9" s="34" t="s">
        <v>32</v>
      </c>
      <c r="CX9" s="35">
        <v>0</v>
      </c>
      <c r="CY9" s="35">
        <v>0</v>
      </c>
      <c r="CZ9" s="35">
        <v>0</v>
      </c>
      <c r="DA9" s="35">
        <v>0</v>
      </c>
    </row>
    <row r="10" spans="1:105" ht="24" customHeight="1">
      <c r="A10" s="358" t="s">
        <v>243</v>
      </c>
      <c r="B10" s="358"/>
      <c r="C10" s="358"/>
      <c r="D10" s="358"/>
      <c r="E10" s="358"/>
      <c r="F10" s="358"/>
      <c r="G10" s="358"/>
      <c r="H10" s="358"/>
      <c r="I10" s="362" t="s">
        <v>244</v>
      </c>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58" t="s">
        <v>245</v>
      </c>
      <c r="CO10" s="358"/>
      <c r="CP10" s="358"/>
      <c r="CQ10" s="358"/>
      <c r="CR10" s="358"/>
      <c r="CS10" s="358"/>
      <c r="CT10" s="358"/>
      <c r="CU10" s="358"/>
      <c r="CV10" s="34" t="s">
        <v>239</v>
      </c>
      <c r="CW10" s="34" t="s">
        <v>32</v>
      </c>
      <c r="CX10" s="35">
        <v>1066553.75</v>
      </c>
      <c r="CY10" s="35">
        <v>0</v>
      </c>
      <c r="CZ10" s="35">
        <v>0</v>
      </c>
      <c r="DA10" s="35">
        <v>0</v>
      </c>
    </row>
    <row r="11" spans="1:105" ht="24" customHeight="1">
      <c r="A11" s="358" t="s">
        <v>246</v>
      </c>
      <c r="B11" s="358"/>
      <c r="C11" s="358"/>
      <c r="D11" s="358"/>
      <c r="E11" s="358"/>
      <c r="F11" s="358"/>
      <c r="G11" s="358"/>
      <c r="H11" s="358"/>
      <c r="I11" s="362" t="s">
        <v>247</v>
      </c>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B11" s="360"/>
      <c r="CC11" s="360"/>
      <c r="CD11" s="360"/>
      <c r="CE11" s="360"/>
      <c r="CF11" s="360"/>
      <c r="CG11" s="360"/>
      <c r="CH11" s="360"/>
      <c r="CI11" s="360"/>
      <c r="CJ11" s="360"/>
      <c r="CK11" s="360"/>
      <c r="CL11" s="360"/>
      <c r="CM11" s="360"/>
      <c r="CN11" s="358" t="s">
        <v>248</v>
      </c>
      <c r="CO11" s="358"/>
      <c r="CP11" s="358"/>
      <c r="CQ11" s="358"/>
      <c r="CR11" s="358"/>
      <c r="CS11" s="358"/>
      <c r="CT11" s="358"/>
      <c r="CU11" s="358"/>
      <c r="CV11" s="34" t="s">
        <v>235</v>
      </c>
      <c r="CW11" s="34" t="s">
        <v>32</v>
      </c>
      <c r="CX11" s="35">
        <v>25574863.879999999</v>
      </c>
      <c r="CY11" s="35">
        <v>13005419.82</v>
      </c>
      <c r="CZ11" s="35">
        <v>12930515.15</v>
      </c>
      <c r="DA11" s="35">
        <v>0</v>
      </c>
    </row>
    <row r="12" spans="1:105" ht="24" customHeight="1">
      <c r="A12" s="358" t="s">
        <v>249</v>
      </c>
      <c r="B12" s="358"/>
      <c r="C12" s="358"/>
      <c r="D12" s="358"/>
      <c r="E12" s="358"/>
      <c r="F12" s="358"/>
      <c r="G12" s="358"/>
      <c r="H12" s="358"/>
      <c r="I12" s="362" t="s">
        <v>250</v>
      </c>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58" t="s">
        <v>251</v>
      </c>
      <c r="CO12" s="358"/>
      <c r="CP12" s="358"/>
      <c r="CQ12" s="358"/>
      <c r="CR12" s="358"/>
      <c r="CS12" s="358"/>
      <c r="CT12" s="358"/>
      <c r="CU12" s="358"/>
      <c r="CV12" s="34" t="s">
        <v>235</v>
      </c>
      <c r="CW12" s="34" t="s">
        <v>32</v>
      </c>
      <c r="CX12" s="35">
        <v>18949353.120000001</v>
      </c>
      <c r="CY12" s="35">
        <v>7945440</v>
      </c>
      <c r="CZ12" s="35">
        <v>8148592.71</v>
      </c>
      <c r="DA12" s="35">
        <v>0</v>
      </c>
    </row>
    <row r="13" spans="1:105" ht="24" customHeight="1">
      <c r="A13" s="358" t="s">
        <v>252</v>
      </c>
      <c r="B13" s="358"/>
      <c r="C13" s="358"/>
      <c r="D13" s="358"/>
      <c r="E13" s="358"/>
      <c r="F13" s="358"/>
      <c r="G13" s="358"/>
      <c r="H13" s="358"/>
      <c r="I13" s="362" t="s">
        <v>253</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60"/>
      <c r="BU13" s="360"/>
      <c r="BV13" s="360"/>
      <c r="BW13" s="360"/>
      <c r="BX13" s="360"/>
      <c r="BY13" s="360"/>
      <c r="BZ13" s="360"/>
      <c r="CA13" s="360"/>
      <c r="CB13" s="360"/>
      <c r="CC13" s="360"/>
      <c r="CD13" s="360"/>
      <c r="CE13" s="360"/>
      <c r="CF13" s="360"/>
      <c r="CG13" s="360"/>
      <c r="CH13" s="360"/>
      <c r="CI13" s="360"/>
      <c r="CJ13" s="360"/>
      <c r="CK13" s="360"/>
      <c r="CL13" s="360"/>
      <c r="CM13" s="360"/>
      <c r="CN13" s="358" t="s">
        <v>254</v>
      </c>
      <c r="CO13" s="358"/>
      <c r="CP13" s="358"/>
      <c r="CQ13" s="358"/>
      <c r="CR13" s="358"/>
      <c r="CS13" s="358"/>
      <c r="CT13" s="358"/>
      <c r="CU13" s="358"/>
      <c r="CV13" s="34" t="s">
        <v>235</v>
      </c>
      <c r="CW13" s="34" t="s">
        <v>32</v>
      </c>
      <c r="CX13" s="35">
        <v>0</v>
      </c>
      <c r="CY13" s="35">
        <v>0</v>
      </c>
      <c r="CZ13" s="35">
        <v>0</v>
      </c>
      <c r="DA13" s="35">
        <v>0</v>
      </c>
    </row>
    <row r="14" spans="1:105" ht="24" customHeight="1">
      <c r="A14" s="358" t="s">
        <v>255</v>
      </c>
      <c r="B14" s="358"/>
      <c r="C14" s="358"/>
      <c r="D14" s="358"/>
      <c r="E14" s="358"/>
      <c r="F14" s="358"/>
      <c r="G14" s="358"/>
      <c r="H14" s="358"/>
      <c r="I14" s="362" t="s">
        <v>256</v>
      </c>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0"/>
      <c r="CI14" s="360"/>
      <c r="CJ14" s="360"/>
      <c r="CK14" s="360"/>
      <c r="CL14" s="360"/>
      <c r="CM14" s="360"/>
      <c r="CN14" s="358" t="s">
        <v>257</v>
      </c>
      <c r="CO14" s="358"/>
      <c r="CP14" s="358"/>
      <c r="CQ14" s="358"/>
      <c r="CR14" s="358"/>
      <c r="CS14" s="358"/>
      <c r="CT14" s="358"/>
      <c r="CU14" s="358"/>
      <c r="CV14" s="34" t="s">
        <v>235</v>
      </c>
      <c r="CW14" s="34" t="s">
        <v>32</v>
      </c>
      <c r="CX14" s="35">
        <v>18949353.120000001</v>
      </c>
      <c r="CY14" s="35">
        <v>7945440</v>
      </c>
      <c r="CZ14" s="35">
        <v>8148592.71</v>
      </c>
      <c r="DA14" s="35">
        <v>0</v>
      </c>
    </row>
    <row r="15" spans="1:105" ht="24" customHeight="1">
      <c r="A15" s="358" t="s">
        <v>258</v>
      </c>
      <c r="B15" s="358"/>
      <c r="C15" s="358"/>
      <c r="D15" s="358"/>
      <c r="E15" s="358"/>
      <c r="F15" s="358"/>
      <c r="G15" s="358"/>
      <c r="H15" s="358"/>
      <c r="I15" s="362" t="s">
        <v>259</v>
      </c>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358" t="s">
        <v>260</v>
      </c>
      <c r="CO15" s="358"/>
      <c r="CP15" s="358"/>
      <c r="CQ15" s="358"/>
      <c r="CR15" s="358"/>
      <c r="CS15" s="358"/>
      <c r="CT15" s="358"/>
      <c r="CU15" s="358"/>
      <c r="CV15" s="34" t="s">
        <v>235</v>
      </c>
      <c r="CW15" s="34" t="s">
        <v>32</v>
      </c>
      <c r="CX15" s="35">
        <v>1101884.3799999999</v>
      </c>
      <c r="CY15" s="35">
        <v>0</v>
      </c>
      <c r="CZ15" s="35">
        <v>0</v>
      </c>
      <c r="DA15" s="35">
        <v>0</v>
      </c>
    </row>
    <row r="16" spans="1:105" ht="24" customHeight="1">
      <c r="A16" s="358" t="s">
        <v>261</v>
      </c>
      <c r="B16" s="358"/>
      <c r="C16" s="358"/>
      <c r="D16" s="358"/>
      <c r="E16" s="358"/>
      <c r="F16" s="358"/>
      <c r="G16" s="358"/>
      <c r="H16" s="358"/>
      <c r="I16" s="362" t="s">
        <v>253</v>
      </c>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58" t="s">
        <v>262</v>
      </c>
      <c r="CO16" s="358"/>
      <c r="CP16" s="358"/>
      <c r="CQ16" s="358"/>
      <c r="CR16" s="358"/>
      <c r="CS16" s="358"/>
      <c r="CT16" s="358"/>
      <c r="CU16" s="358"/>
      <c r="CV16" s="34" t="s">
        <v>235</v>
      </c>
      <c r="CW16" s="34" t="s">
        <v>32</v>
      </c>
      <c r="CX16" s="35">
        <v>0</v>
      </c>
      <c r="CY16" s="35">
        <v>0</v>
      </c>
      <c r="CZ16" s="35">
        <v>0</v>
      </c>
      <c r="DA16" s="35">
        <v>0</v>
      </c>
    </row>
    <row r="17" spans="1:105" ht="24" customHeight="1">
      <c r="A17" s="358" t="s">
        <v>263</v>
      </c>
      <c r="B17" s="358"/>
      <c r="C17" s="358"/>
      <c r="D17" s="358"/>
      <c r="E17" s="358"/>
      <c r="F17" s="358"/>
      <c r="G17" s="358"/>
      <c r="H17" s="358"/>
      <c r="I17" s="362" t="s">
        <v>256</v>
      </c>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60"/>
      <c r="BO17" s="360"/>
      <c r="BP17" s="360"/>
      <c r="BQ17" s="360"/>
      <c r="BR17" s="360"/>
      <c r="BS17" s="360"/>
      <c r="BT17" s="360"/>
      <c r="BU17" s="360"/>
      <c r="BV17" s="360"/>
      <c r="BW17" s="360"/>
      <c r="BX17" s="360"/>
      <c r="BY17" s="360"/>
      <c r="BZ17" s="360"/>
      <c r="CA17" s="360"/>
      <c r="CB17" s="360"/>
      <c r="CC17" s="360"/>
      <c r="CD17" s="360"/>
      <c r="CE17" s="360"/>
      <c r="CF17" s="360"/>
      <c r="CG17" s="360"/>
      <c r="CH17" s="360"/>
      <c r="CI17" s="360"/>
      <c r="CJ17" s="360"/>
      <c r="CK17" s="360"/>
      <c r="CL17" s="360"/>
      <c r="CM17" s="360"/>
      <c r="CN17" s="358" t="s">
        <v>264</v>
      </c>
      <c r="CO17" s="358"/>
      <c r="CP17" s="358"/>
      <c r="CQ17" s="358"/>
      <c r="CR17" s="358"/>
      <c r="CS17" s="358"/>
      <c r="CT17" s="358"/>
      <c r="CU17" s="358"/>
      <c r="CV17" s="34" t="s">
        <v>235</v>
      </c>
      <c r="CW17" s="34" t="s">
        <v>32</v>
      </c>
      <c r="CX17" s="35">
        <v>1101884.3799999999</v>
      </c>
      <c r="CY17" s="35">
        <v>0</v>
      </c>
      <c r="CZ17" s="35">
        <v>0</v>
      </c>
      <c r="DA17" s="35">
        <v>0</v>
      </c>
    </row>
    <row r="18" spans="1:105" ht="24" customHeight="1">
      <c r="A18" s="358" t="s">
        <v>265</v>
      </c>
      <c r="B18" s="358"/>
      <c r="C18" s="358"/>
      <c r="D18" s="358"/>
      <c r="E18" s="358"/>
      <c r="F18" s="358"/>
      <c r="G18" s="358"/>
      <c r="H18" s="358"/>
      <c r="I18" s="362" t="s">
        <v>266</v>
      </c>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0"/>
      <c r="CB18" s="360"/>
      <c r="CC18" s="360"/>
      <c r="CD18" s="360"/>
      <c r="CE18" s="360"/>
      <c r="CF18" s="360"/>
      <c r="CG18" s="360"/>
      <c r="CH18" s="360"/>
      <c r="CI18" s="360"/>
      <c r="CJ18" s="360"/>
      <c r="CK18" s="360"/>
      <c r="CL18" s="360"/>
      <c r="CM18" s="360"/>
      <c r="CN18" s="358" t="s">
        <v>267</v>
      </c>
      <c r="CO18" s="358"/>
      <c r="CP18" s="358"/>
      <c r="CQ18" s="358"/>
      <c r="CR18" s="358"/>
      <c r="CS18" s="358"/>
      <c r="CT18" s="358"/>
      <c r="CU18" s="358"/>
      <c r="CV18" s="34" t="s">
        <v>235</v>
      </c>
      <c r="CW18" s="34" t="s">
        <v>32</v>
      </c>
      <c r="CX18" s="35">
        <v>0</v>
      </c>
      <c r="CY18" s="35">
        <v>0</v>
      </c>
      <c r="CZ18" s="35">
        <v>0</v>
      </c>
      <c r="DA18" s="35">
        <v>0</v>
      </c>
    </row>
    <row r="19" spans="1:105" ht="24" customHeight="1">
      <c r="A19" s="358" t="s">
        <v>268</v>
      </c>
      <c r="B19" s="358"/>
      <c r="C19" s="358"/>
      <c r="D19" s="358"/>
      <c r="E19" s="358"/>
      <c r="F19" s="358"/>
      <c r="G19" s="358"/>
      <c r="H19" s="358"/>
      <c r="I19" s="362" t="s">
        <v>269</v>
      </c>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0"/>
      <c r="CH19" s="360"/>
      <c r="CI19" s="360"/>
      <c r="CJ19" s="360"/>
      <c r="CK19" s="360"/>
      <c r="CL19" s="360"/>
      <c r="CM19" s="360"/>
      <c r="CN19" s="358" t="s">
        <v>270</v>
      </c>
      <c r="CO19" s="358"/>
      <c r="CP19" s="358"/>
      <c r="CQ19" s="358"/>
      <c r="CR19" s="358"/>
      <c r="CS19" s="358"/>
      <c r="CT19" s="358"/>
      <c r="CU19" s="358"/>
      <c r="CV19" s="34" t="s">
        <v>235</v>
      </c>
      <c r="CW19" s="34" t="s">
        <v>32</v>
      </c>
      <c r="CX19" s="35">
        <v>5523626.3799999999</v>
      </c>
      <c r="CY19" s="35">
        <v>5059979.82</v>
      </c>
      <c r="CZ19" s="35">
        <v>4781922.4400000004</v>
      </c>
      <c r="DA19" s="35">
        <v>0</v>
      </c>
    </row>
    <row r="20" spans="1:105" ht="24" customHeight="1">
      <c r="A20" s="358" t="s">
        <v>271</v>
      </c>
      <c r="B20" s="358"/>
      <c r="C20" s="358"/>
      <c r="D20" s="358"/>
      <c r="E20" s="358"/>
      <c r="F20" s="358"/>
      <c r="G20" s="358"/>
      <c r="H20" s="358"/>
      <c r="I20" s="362" t="s">
        <v>253</v>
      </c>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c r="BP20" s="360"/>
      <c r="BQ20" s="360"/>
      <c r="BR20" s="360"/>
      <c r="BS20" s="360"/>
      <c r="BT20" s="360"/>
      <c r="BU20" s="360"/>
      <c r="BV20" s="360"/>
      <c r="BW20" s="360"/>
      <c r="BX20" s="360"/>
      <c r="BY20" s="360"/>
      <c r="BZ20" s="360"/>
      <c r="CA20" s="360"/>
      <c r="CB20" s="360"/>
      <c r="CC20" s="360"/>
      <c r="CD20" s="360"/>
      <c r="CE20" s="360"/>
      <c r="CF20" s="360"/>
      <c r="CG20" s="360"/>
      <c r="CH20" s="360"/>
      <c r="CI20" s="360"/>
      <c r="CJ20" s="360"/>
      <c r="CK20" s="360"/>
      <c r="CL20" s="360"/>
      <c r="CM20" s="360"/>
      <c r="CN20" s="358" t="s">
        <v>272</v>
      </c>
      <c r="CO20" s="358"/>
      <c r="CP20" s="358"/>
      <c r="CQ20" s="358"/>
      <c r="CR20" s="358"/>
      <c r="CS20" s="358"/>
      <c r="CT20" s="358"/>
      <c r="CU20" s="358"/>
      <c r="CV20" s="34" t="s">
        <v>235</v>
      </c>
      <c r="CW20" s="34" t="s">
        <v>32</v>
      </c>
      <c r="CX20" s="35">
        <v>0</v>
      </c>
      <c r="CY20" s="35">
        <v>0</v>
      </c>
      <c r="CZ20" s="35">
        <v>0</v>
      </c>
      <c r="DA20" s="35">
        <v>0</v>
      </c>
    </row>
    <row r="21" spans="1:105" ht="24" customHeight="1">
      <c r="A21" s="358" t="s">
        <v>273</v>
      </c>
      <c r="B21" s="358"/>
      <c r="C21" s="358"/>
      <c r="D21" s="358"/>
      <c r="E21" s="358"/>
      <c r="F21" s="358"/>
      <c r="G21" s="358"/>
      <c r="H21" s="358"/>
      <c r="I21" s="362" t="s">
        <v>256</v>
      </c>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360"/>
      <c r="CB21" s="360"/>
      <c r="CC21" s="360"/>
      <c r="CD21" s="360"/>
      <c r="CE21" s="360"/>
      <c r="CF21" s="360"/>
      <c r="CG21" s="360"/>
      <c r="CH21" s="360"/>
      <c r="CI21" s="360"/>
      <c r="CJ21" s="360"/>
      <c r="CK21" s="360"/>
      <c r="CL21" s="360"/>
      <c r="CM21" s="360"/>
      <c r="CN21" s="358" t="s">
        <v>274</v>
      </c>
      <c r="CO21" s="358"/>
      <c r="CP21" s="358"/>
      <c r="CQ21" s="358"/>
      <c r="CR21" s="358"/>
      <c r="CS21" s="358"/>
      <c r="CT21" s="358"/>
      <c r="CU21" s="358"/>
      <c r="CV21" s="34" t="s">
        <v>235</v>
      </c>
      <c r="CW21" s="34" t="s">
        <v>32</v>
      </c>
      <c r="CX21" s="35">
        <v>5523626.3799999999</v>
      </c>
      <c r="CY21" s="35">
        <v>5059979.82</v>
      </c>
      <c r="CZ21" s="35">
        <v>4781922.4400000004</v>
      </c>
      <c r="DA21" s="35">
        <v>0</v>
      </c>
    </row>
    <row r="22" spans="1:105" ht="21.75" customHeight="1">
      <c r="A22" s="355">
        <v>2</v>
      </c>
      <c r="B22" s="355"/>
      <c r="C22" s="355"/>
      <c r="D22" s="355"/>
      <c r="E22" s="355"/>
      <c r="F22" s="355"/>
      <c r="G22" s="355"/>
      <c r="H22" s="355"/>
      <c r="I22" s="365" t="s">
        <v>275</v>
      </c>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7"/>
      <c r="CN22" s="355" t="s">
        <v>276</v>
      </c>
      <c r="CO22" s="355"/>
      <c r="CP22" s="355"/>
      <c r="CQ22" s="355"/>
      <c r="CR22" s="355"/>
      <c r="CS22" s="355"/>
      <c r="CT22" s="355"/>
      <c r="CU22" s="355"/>
      <c r="CV22" s="34" t="s">
        <v>277</v>
      </c>
      <c r="CW22" s="34" t="s">
        <v>32</v>
      </c>
      <c r="CX22" s="35">
        <v>0</v>
      </c>
      <c r="CY22" s="35">
        <v>0</v>
      </c>
      <c r="CZ22" s="35">
        <v>0</v>
      </c>
      <c r="DA22" s="35">
        <v>0</v>
      </c>
    </row>
    <row r="23" spans="1:105" ht="24" customHeight="1">
      <c r="A23" s="358" t="s">
        <v>278</v>
      </c>
      <c r="B23" s="358"/>
      <c r="C23" s="358"/>
      <c r="D23" s="358"/>
      <c r="E23" s="358"/>
      <c r="F23" s="358"/>
      <c r="G23" s="358"/>
      <c r="H23" s="358"/>
      <c r="I23" s="362" t="s">
        <v>279</v>
      </c>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c r="BP23" s="360"/>
      <c r="BQ23" s="360"/>
      <c r="BR23" s="360"/>
      <c r="BS23" s="360"/>
      <c r="BT23" s="360"/>
      <c r="BU23" s="360"/>
      <c r="BV23" s="360"/>
      <c r="BW23" s="360"/>
      <c r="BX23" s="360"/>
      <c r="BY23" s="360"/>
      <c r="BZ23" s="360"/>
      <c r="CA23" s="360"/>
      <c r="CB23" s="360"/>
      <c r="CC23" s="360"/>
      <c r="CD23" s="360"/>
      <c r="CE23" s="360"/>
      <c r="CF23" s="360"/>
      <c r="CG23" s="360"/>
      <c r="CH23" s="360"/>
      <c r="CI23" s="360"/>
      <c r="CJ23" s="360"/>
      <c r="CK23" s="360"/>
      <c r="CL23" s="360"/>
      <c r="CM23" s="360"/>
      <c r="CN23" s="358" t="s">
        <v>280</v>
      </c>
      <c r="CO23" s="358"/>
      <c r="CP23" s="358"/>
      <c r="CQ23" s="358"/>
      <c r="CR23" s="358"/>
      <c r="CS23" s="358"/>
      <c r="CT23" s="358"/>
      <c r="CU23" s="358"/>
      <c r="CV23" s="34" t="s">
        <v>235</v>
      </c>
      <c r="CW23" s="34" t="s">
        <v>32</v>
      </c>
      <c r="CX23" s="35">
        <v>0</v>
      </c>
      <c r="CY23" s="35">
        <v>0</v>
      </c>
      <c r="CZ23" s="35">
        <v>0</v>
      </c>
      <c r="DA23" s="35">
        <v>0</v>
      </c>
    </row>
    <row r="24" spans="1:105" ht="24" customHeight="1">
      <c r="A24" s="358" t="s">
        <v>281</v>
      </c>
      <c r="B24" s="358"/>
      <c r="C24" s="358"/>
      <c r="D24" s="358"/>
      <c r="E24" s="358"/>
      <c r="F24" s="358"/>
      <c r="G24" s="358"/>
      <c r="H24" s="358"/>
      <c r="I24" s="362" t="s">
        <v>279</v>
      </c>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0"/>
      <c r="BA24" s="360"/>
      <c r="BB24" s="360"/>
      <c r="BC24" s="360"/>
      <c r="BD24" s="360"/>
      <c r="BE24" s="360"/>
      <c r="BF24" s="360"/>
      <c r="BG24" s="360"/>
      <c r="BH24" s="360"/>
      <c r="BI24" s="360"/>
      <c r="BJ24" s="360"/>
      <c r="BK24" s="360"/>
      <c r="BL24" s="360"/>
      <c r="BM24" s="360"/>
      <c r="BN24" s="360"/>
      <c r="BO24" s="360"/>
      <c r="BP24" s="360"/>
      <c r="BQ24" s="360"/>
      <c r="BR24" s="360"/>
      <c r="BS24" s="360"/>
      <c r="BT24" s="360"/>
      <c r="BU24" s="360"/>
      <c r="BV24" s="360"/>
      <c r="BW24" s="360"/>
      <c r="BX24" s="360"/>
      <c r="BY24" s="360"/>
      <c r="BZ24" s="360"/>
      <c r="CA24" s="360"/>
      <c r="CB24" s="360"/>
      <c r="CC24" s="360"/>
      <c r="CD24" s="360"/>
      <c r="CE24" s="360"/>
      <c r="CF24" s="360"/>
      <c r="CG24" s="360"/>
      <c r="CH24" s="360"/>
      <c r="CI24" s="360"/>
      <c r="CJ24" s="360"/>
      <c r="CK24" s="360"/>
      <c r="CL24" s="360"/>
      <c r="CM24" s="360"/>
      <c r="CN24" s="358" t="s">
        <v>280</v>
      </c>
      <c r="CO24" s="358"/>
      <c r="CP24" s="358"/>
      <c r="CQ24" s="358"/>
      <c r="CR24" s="358"/>
      <c r="CS24" s="358"/>
      <c r="CT24" s="358"/>
      <c r="CU24" s="358"/>
      <c r="CV24" s="34" t="s">
        <v>282</v>
      </c>
      <c r="CW24" s="34" t="s">
        <v>32</v>
      </c>
      <c r="CX24" s="35">
        <v>0</v>
      </c>
      <c r="CY24" s="35">
        <v>0</v>
      </c>
      <c r="CZ24" s="35">
        <v>0</v>
      </c>
      <c r="DA24" s="35">
        <v>0</v>
      </c>
    </row>
    <row r="25" spans="1:105" ht="24" customHeight="1">
      <c r="A25" s="358" t="s">
        <v>283</v>
      </c>
      <c r="B25" s="358"/>
      <c r="C25" s="358"/>
      <c r="D25" s="358"/>
      <c r="E25" s="358"/>
      <c r="F25" s="358"/>
      <c r="G25" s="358"/>
      <c r="H25" s="358"/>
      <c r="I25" s="362" t="s">
        <v>279</v>
      </c>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0"/>
      <c r="BC25" s="360"/>
      <c r="BD25" s="360"/>
      <c r="BE25" s="360"/>
      <c r="BF25" s="360"/>
      <c r="BG25" s="360"/>
      <c r="BH25" s="360"/>
      <c r="BI25" s="360"/>
      <c r="BJ25" s="360"/>
      <c r="BK25" s="360"/>
      <c r="BL25" s="360"/>
      <c r="BM25" s="360"/>
      <c r="BN25" s="360"/>
      <c r="BO25" s="360"/>
      <c r="BP25" s="360"/>
      <c r="BQ25" s="360"/>
      <c r="BR25" s="360"/>
      <c r="BS25" s="360"/>
      <c r="BT25" s="360"/>
      <c r="BU25" s="360"/>
      <c r="BV25" s="360"/>
      <c r="BW25" s="360"/>
      <c r="BX25" s="360"/>
      <c r="BY25" s="360"/>
      <c r="BZ25" s="360"/>
      <c r="CA25" s="360"/>
      <c r="CB25" s="360"/>
      <c r="CC25" s="360"/>
      <c r="CD25" s="360"/>
      <c r="CE25" s="360"/>
      <c r="CF25" s="360"/>
      <c r="CG25" s="360"/>
      <c r="CH25" s="360"/>
      <c r="CI25" s="360"/>
      <c r="CJ25" s="360"/>
      <c r="CK25" s="360"/>
      <c r="CL25" s="360"/>
      <c r="CM25" s="360"/>
      <c r="CN25" s="358" t="s">
        <v>280</v>
      </c>
      <c r="CO25" s="358"/>
      <c r="CP25" s="358"/>
      <c r="CQ25" s="358"/>
      <c r="CR25" s="358"/>
      <c r="CS25" s="358"/>
      <c r="CT25" s="358"/>
      <c r="CU25" s="358"/>
      <c r="CV25" s="34" t="s">
        <v>284</v>
      </c>
      <c r="CW25" s="34" t="s">
        <v>32</v>
      </c>
      <c r="CX25" s="35">
        <v>0</v>
      </c>
      <c r="CY25" s="35">
        <v>0</v>
      </c>
      <c r="CZ25" s="35">
        <v>0</v>
      </c>
      <c r="DA25" s="35">
        <v>0</v>
      </c>
    </row>
    <row r="26" spans="1:105" ht="26.25" customHeight="1">
      <c r="A26" s="355">
        <v>3</v>
      </c>
      <c r="B26" s="355"/>
      <c r="C26" s="355"/>
      <c r="D26" s="355"/>
      <c r="E26" s="355"/>
      <c r="F26" s="355"/>
      <c r="G26" s="355"/>
      <c r="H26" s="355"/>
      <c r="I26" s="365" t="s">
        <v>285</v>
      </c>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66"/>
      <c r="CA26" s="366"/>
      <c r="CB26" s="366"/>
      <c r="CC26" s="366"/>
      <c r="CD26" s="366"/>
      <c r="CE26" s="366"/>
      <c r="CF26" s="366"/>
      <c r="CG26" s="366"/>
      <c r="CH26" s="366"/>
      <c r="CI26" s="366"/>
      <c r="CJ26" s="366"/>
      <c r="CK26" s="366"/>
      <c r="CL26" s="366"/>
      <c r="CM26" s="367"/>
      <c r="CN26" s="355" t="s">
        <v>286</v>
      </c>
      <c r="CO26" s="355"/>
      <c r="CP26" s="355"/>
      <c r="CQ26" s="355"/>
      <c r="CR26" s="355"/>
      <c r="CS26" s="355"/>
      <c r="CT26" s="355"/>
      <c r="CU26" s="355"/>
      <c r="CV26" s="34" t="s">
        <v>277</v>
      </c>
      <c r="CW26" s="34" t="s">
        <v>32</v>
      </c>
      <c r="CX26" s="35">
        <f>CX7</f>
        <v>26641417.629999999</v>
      </c>
      <c r="CY26" s="35">
        <f t="shared" ref="CY26:CZ26" si="0">CY7</f>
        <v>13005419.82</v>
      </c>
      <c r="CZ26" s="35">
        <f t="shared" si="0"/>
        <v>12930515.15</v>
      </c>
      <c r="DA26" s="35">
        <v>0</v>
      </c>
    </row>
    <row r="27" spans="1:105" ht="24" customHeight="1">
      <c r="A27" s="358" t="s">
        <v>287</v>
      </c>
      <c r="B27" s="358"/>
      <c r="C27" s="358"/>
      <c r="D27" s="358"/>
      <c r="E27" s="358"/>
      <c r="F27" s="358"/>
      <c r="G27" s="358"/>
      <c r="H27" s="358"/>
      <c r="I27" s="362" t="s">
        <v>279</v>
      </c>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58" t="s">
        <v>288</v>
      </c>
      <c r="CO27" s="358"/>
      <c r="CP27" s="358"/>
      <c r="CQ27" s="358"/>
      <c r="CR27" s="358"/>
      <c r="CS27" s="358"/>
      <c r="CT27" s="358"/>
      <c r="CU27" s="358"/>
      <c r="CV27" s="34" t="s">
        <v>235</v>
      </c>
      <c r="CW27" s="34" t="s">
        <v>32</v>
      </c>
      <c r="CX27" s="104">
        <f>CX26</f>
        <v>26641417.629999999</v>
      </c>
      <c r="CY27" s="104">
        <v>0</v>
      </c>
      <c r="CZ27" s="104">
        <v>0</v>
      </c>
      <c r="DA27" s="104">
        <v>0</v>
      </c>
    </row>
    <row r="28" spans="1:105" ht="24" customHeight="1">
      <c r="A28" s="358" t="s">
        <v>289</v>
      </c>
      <c r="B28" s="358"/>
      <c r="C28" s="358"/>
      <c r="D28" s="358"/>
      <c r="E28" s="358"/>
      <c r="F28" s="358"/>
      <c r="G28" s="358"/>
      <c r="H28" s="358"/>
      <c r="I28" s="362" t="s">
        <v>279</v>
      </c>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0"/>
      <c r="BB28" s="360"/>
      <c r="BC28" s="360"/>
      <c r="BD28" s="360"/>
      <c r="BE28" s="360"/>
      <c r="BF28" s="360"/>
      <c r="BG28" s="360"/>
      <c r="BH28" s="360"/>
      <c r="BI28" s="360"/>
      <c r="BJ28" s="360"/>
      <c r="BK28" s="360"/>
      <c r="BL28" s="360"/>
      <c r="BM28" s="360"/>
      <c r="BN28" s="360"/>
      <c r="BO28" s="360"/>
      <c r="BP28" s="360"/>
      <c r="BQ28" s="360"/>
      <c r="BR28" s="360"/>
      <c r="BS28" s="360"/>
      <c r="BT28" s="360"/>
      <c r="BU28" s="360"/>
      <c r="BV28" s="360"/>
      <c r="BW28" s="360"/>
      <c r="BX28" s="360"/>
      <c r="BY28" s="360"/>
      <c r="BZ28" s="360"/>
      <c r="CA28" s="360"/>
      <c r="CB28" s="360"/>
      <c r="CC28" s="360"/>
      <c r="CD28" s="360"/>
      <c r="CE28" s="360"/>
      <c r="CF28" s="360"/>
      <c r="CG28" s="360"/>
      <c r="CH28" s="360"/>
      <c r="CI28" s="360"/>
      <c r="CJ28" s="360"/>
      <c r="CK28" s="360"/>
      <c r="CL28" s="360"/>
      <c r="CM28" s="360"/>
      <c r="CN28" s="358" t="s">
        <v>288</v>
      </c>
      <c r="CO28" s="358"/>
      <c r="CP28" s="358"/>
      <c r="CQ28" s="358"/>
      <c r="CR28" s="358"/>
      <c r="CS28" s="358"/>
      <c r="CT28" s="358"/>
      <c r="CU28" s="358"/>
      <c r="CV28" s="34" t="s">
        <v>282</v>
      </c>
      <c r="CW28" s="34" t="s">
        <v>32</v>
      </c>
      <c r="CX28" s="104">
        <v>0</v>
      </c>
      <c r="CY28" s="104">
        <f>CY26</f>
        <v>13005419.82</v>
      </c>
      <c r="CZ28" s="104">
        <v>0</v>
      </c>
      <c r="DA28" s="104">
        <v>0</v>
      </c>
    </row>
    <row r="29" spans="1:105" ht="24" customHeight="1">
      <c r="A29" s="358" t="s">
        <v>290</v>
      </c>
      <c r="B29" s="358"/>
      <c r="C29" s="358"/>
      <c r="D29" s="358"/>
      <c r="E29" s="358"/>
      <c r="F29" s="358"/>
      <c r="G29" s="358"/>
      <c r="H29" s="358"/>
      <c r="I29" s="362" t="s">
        <v>279</v>
      </c>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58" t="s">
        <v>288</v>
      </c>
      <c r="CO29" s="358"/>
      <c r="CP29" s="358"/>
      <c r="CQ29" s="358"/>
      <c r="CR29" s="358"/>
      <c r="CS29" s="358"/>
      <c r="CT29" s="358"/>
      <c r="CU29" s="358"/>
      <c r="CV29" s="34" t="s">
        <v>284</v>
      </c>
      <c r="CW29" s="34" t="s">
        <v>32</v>
      </c>
      <c r="CX29" s="104">
        <v>0</v>
      </c>
      <c r="CY29" s="104">
        <v>0</v>
      </c>
      <c r="CZ29" s="104">
        <f>CZ26</f>
        <v>12930515.15</v>
      </c>
      <c r="DA29" s="104">
        <v>0</v>
      </c>
    </row>
    <row r="30" spans="1:105" ht="15"/>
    <row r="31" spans="1:105" ht="27.75" customHeight="1">
      <c r="A31" s="74"/>
      <c r="B31" s="74"/>
      <c r="C31" s="74"/>
      <c r="D31" s="74"/>
      <c r="E31" s="74"/>
      <c r="F31" s="74"/>
      <c r="G31" s="74"/>
      <c r="H31" s="74"/>
      <c r="I31" s="66" t="s">
        <v>291</v>
      </c>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368" t="s">
        <v>179</v>
      </c>
      <c r="AN31" s="368"/>
      <c r="AO31" s="368"/>
      <c r="AP31" s="368"/>
      <c r="AQ31" s="368"/>
      <c r="AR31" s="368"/>
      <c r="AS31" s="368"/>
      <c r="AT31" s="368"/>
      <c r="AU31" s="368"/>
      <c r="AV31" s="368"/>
      <c r="AW31" s="368"/>
      <c r="AX31" s="368"/>
      <c r="AY31" s="368"/>
      <c r="AZ31" s="368"/>
      <c r="BA31" s="368"/>
      <c r="BB31" s="368"/>
      <c r="BC31" s="368"/>
      <c r="BD31" s="368"/>
      <c r="BE31" s="74"/>
      <c r="BF31" s="74"/>
      <c r="BG31" s="368" t="s">
        <v>180</v>
      </c>
      <c r="BH31" s="368"/>
      <c r="BI31" s="368"/>
      <c r="BJ31" s="368"/>
      <c r="BK31" s="368"/>
      <c r="BL31" s="368"/>
      <c r="BM31" s="368"/>
      <c r="BN31" s="368"/>
      <c r="BO31" s="368"/>
      <c r="BP31" s="368"/>
      <c r="BQ31" s="368"/>
      <c r="BR31" s="368"/>
      <c r="BS31" s="368"/>
      <c r="BT31" s="368"/>
      <c r="BU31" s="368"/>
      <c r="BV31" s="368"/>
      <c r="BW31" s="368"/>
      <c r="BX31" s="368"/>
      <c r="BY31" s="74"/>
      <c r="BZ31" s="74"/>
      <c r="CA31" s="369" t="s">
        <v>293</v>
      </c>
      <c r="CB31" s="369"/>
      <c r="CC31" s="369"/>
      <c r="CD31" s="369"/>
      <c r="CE31" s="369"/>
      <c r="CF31" s="369"/>
      <c r="CG31" s="369"/>
      <c r="CH31" s="369"/>
      <c r="CI31" s="369"/>
      <c r="CJ31" s="369"/>
      <c r="CK31" s="369"/>
      <c r="CL31" s="369"/>
      <c r="CM31" s="369"/>
      <c r="CN31" s="369"/>
      <c r="CO31" s="369"/>
      <c r="CP31" s="369"/>
      <c r="CQ31" s="369"/>
      <c r="CR31" s="369"/>
    </row>
    <row r="32" spans="1:105" ht="11.2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370" t="s">
        <v>294</v>
      </c>
      <c r="AN32" s="370"/>
      <c r="AO32" s="370"/>
      <c r="AP32" s="370"/>
      <c r="AQ32" s="370"/>
      <c r="AR32" s="370"/>
      <c r="AS32" s="370"/>
      <c r="AT32" s="370"/>
      <c r="AU32" s="370"/>
      <c r="AV32" s="370"/>
      <c r="AW32" s="370"/>
      <c r="AX32" s="370"/>
      <c r="AY32" s="370"/>
      <c r="AZ32" s="370"/>
      <c r="BA32" s="370"/>
      <c r="BB32" s="370"/>
      <c r="BC32" s="370"/>
      <c r="BD32" s="370"/>
      <c r="BE32" s="74"/>
      <c r="BF32" s="74"/>
      <c r="BG32" s="370" t="s">
        <v>295</v>
      </c>
      <c r="BH32" s="370"/>
      <c r="BI32" s="370"/>
      <c r="BJ32" s="370"/>
      <c r="BK32" s="370"/>
      <c r="BL32" s="370"/>
      <c r="BM32" s="370"/>
      <c r="BN32" s="370"/>
      <c r="BO32" s="370"/>
      <c r="BP32" s="370"/>
      <c r="BQ32" s="370"/>
      <c r="BR32" s="370"/>
      <c r="BS32" s="370"/>
      <c r="BT32" s="370"/>
      <c r="BU32" s="370"/>
      <c r="BV32" s="370"/>
      <c r="BW32" s="370"/>
      <c r="BX32" s="370"/>
      <c r="BY32" s="74"/>
      <c r="BZ32" s="74"/>
      <c r="CA32" s="370" t="s">
        <v>296</v>
      </c>
      <c r="CB32" s="370"/>
      <c r="CC32" s="370"/>
      <c r="CD32" s="370"/>
      <c r="CE32" s="370"/>
      <c r="CF32" s="370"/>
      <c r="CG32" s="370"/>
      <c r="CH32" s="370"/>
      <c r="CI32" s="370"/>
      <c r="CJ32" s="370"/>
      <c r="CK32" s="370"/>
      <c r="CL32" s="370"/>
      <c r="CM32" s="370"/>
      <c r="CN32" s="370"/>
      <c r="CO32" s="370"/>
      <c r="CP32" s="370"/>
      <c r="CQ32" s="370"/>
      <c r="CR32" s="370"/>
    </row>
    <row r="33" spans="1:96" ht="3"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5"/>
      <c r="AN33" s="75"/>
      <c r="AO33" s="75"/>
      <c r="AP33" s="75"/>
      <c r="AQ33" s="75"/>
      <c r="AR33" s="75"/>
      <c r="AS33" s="75"/>
      <c r="AT33" s="75"/>
      <c r="AU33" s="75"/>
      <c r="AV33" s="75"/>
      <c r="AW33" s="75"/>
      <c r="AX33" s="75"/>
      <c r="AY33" s="75"/>
      <c r="AZ33" s="75"/>
      <c r="BA33" s="75"/>
      <c r="BB33" s="75"/>
      <c r="BC33" s="75"/>
      <c r="BD33" s="75"/>
      <c r="BE33" s="74"/>
      <c r="BF33" s="74"/>
      <c r="BG33" s="75"/>
      <c r="BH33" s="75"/>
      <c r="BI33" s="75"/>
      <c r="BJ33" s="75"/>
      <c r="BK33" s="75"/>
      <c r="BL33" s="75"/>
      <c r="BM33" s="75"/>
      <c r="BN33" s="75"/>
      <c r="BO33" s="75"/>
      <c r="BP33" s="75"/>
      <c r="BQ33" s="75"/>
      <c r="BR33" s="75"/>
      <c r="BS33" s="75"/>
      <c r="BT33" s="75"/>
      <c r="BU33" s="75"/>
      <c r="BV33" s="75"/>
      <c r="BW33" s="75"/>
      <c r="BX33" s="75"/>
      <c r="BY33" s="74"/>
      <c r="BZ33" s="74"/>
      <c r="CA33" s="75"/>
      <c r="CB33" s="75"/>
      <c r="CC33" s="75"/>
      <c r="CD33" s="75"/>
      <c r="CE33" s="75"/>
      <c r="CF33" s="75"/>
      <c r="CG33" s="75"/>
      <c r="CH33" s="75"/>
      <c r="CI33" s="75"/>
      <c r="CJ33" s="75"/>
      <c r="CK33" s="75"/>
      <c r="CL33" s="75"/>
      <c r="CM33" s="75"/>
      <c r="CN33" s="75"/>
      <c r="CO33" s="75"/>
      <c r="CP33" s="75"/>
      <c r="CQ33" s="75"/>
      <c r="CR33" s="75"/>
    </row>
    <row r="34" spans="1:96" ht="13.15" customHeight="1">
      <c r="A34" s="74"/>
      <c r="B34" s="74"/>
      <c r="C34" s="74"/>
      <c r="D34" s="74"/>
      <c r="E34" s="74"/>
      <c r="F34" s="74"/>
      <c r="G34" s="74"/>
      <c r="H34" s="74"/>
      <c r="I34" s="371" t="s">
        <v>297</v>
      </c>
      <c r="J34" s="371"/>
      <c r="K34" s="369"/>
      <c r="L34" s="369"/>
      <c r="M34" s="369"/>
      <c r="N34" s="372" t="s">
        <v>297</v>
      </c>
      <c r="O34" s="372"/>
      <c r="P34" s="74"/>
      <c r="Q34" s="369"/>
      <c r="R34" s="369"/>
      <c r="S34" s="369"/>
      <c r="T34" s="369"/>
      <c r="U34" s="369"/>
      <c r="V34" s="369"/>
      <c r="W34" s="369"/>
      <c r="X34" s="369"/>
      <c r="Y34" s="369"/>
      <c r="Z34" s="369"/>
      <c r="AA34" s="369"/>
      <c r="AB34" s="369"/>
      <c r="AC34" s="369"/>
      <c r="AD34" s="369"/>
      <c r="AE34" s="369"/>
      <c r="AF34" s="64"/>
      <c r="AG34" s="373" t="s">
        <v>235</v>
      </c>
      <c r="AH34" s="374"/>
      <c r="AI34" s="374"/>
      <c r="AJ34" s="374"/>
      <c r="AK34" s="374"/>
      <c r="AL34" s="66" t="s">
        <v>300</v>
      </c>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row>
    <row r="35" spans="1:96" ht="10.9"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row>
    <row r="36" spans="1:96" ht="3" customHeight="1">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7"/>
      <c r="CN36" s="74"/>
      <c r="CO36" s="74"/>
      <c r="CP36" s="74"/>
      <c r="CQ36" s="74"/>
      <c r="CR36" s="74"/>
    </row>
    <row r="37" spans="1:96" ht="20.25" customHeight="1">
      <c r="A37" s="78" t="s">
        <v>301</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80"/>
      <c r="CN37" s="74"/>
      <c r="CO37" s="74"/>
      <c r="CP37" s="74"/>
      <c r="CQ37" s="74"/>
      <c r="CR37" s="74"/>
    </row>
    <row r="38" spans="1:96" ht="27.75" customHeight="1">
      <c r="A38" s="375" t="s">
        <v>302</v>
      </c>
      <c r="B38" s="376"/>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7"/>
      <c r="CN38" s="74"/>
      <c r="CO38" s="74"/>
      <c r="CP38" s="74"/>
      <c r="CQ38" s="74"/>
      <c r="CR38" s="74"/>
    </row>
    <row r="39" spans="1:96" ht="7.9" customHeight="1">
      <c r="A39" s="378" t="s">
        <v>303</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c r="CE39" s="379"/>
      <c r="CF39" s="379"/>
      <c r="CG39" s="379"/>
      <c r="CH39" s="379"/>
      <c r="CI39" s="379"/>
      <c r="CJ39" s="379"/>
      <c r="CK39" s="379"/>
      <c r="CL39" s="379"/>
      <c r="CM39" s="380"/>
      <c r="CN39" s="74"/>
      <c r="CO39" s="74"/>
      <c r="CP39" s="74"/>
      <c r="CQ39" s="74"/>
      <c r="CR39" s="74"/>
    </row>
    <row r="40" spans="1:96" ht="6" customHeight="1">
      <c r="A40" s="81"/>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3"/>
      <c r="CN40" s="74"/>
      <c r="CO40" s="74"/>
      <c r="CP40" s="74"/>
      <c r="CQ40" s="74"/>
      <c r="CR40" s="74"/>
    </row>
    <row r="41" spans="1:96" ht="26.25" customHeight="1">
      <c r="A41" s="375"/>
      <c r="B41" s="376"/>
      <c r="C41" s="376"/>
      <c r="D41" s="376"/>
      <c r="E41" s="376"/>
      <c r="F41" s="376"/>
      <c r="G41" s="376"/>
      <c r="H41" s="376"/>
      <c r="I41" s="376"/>
      <c r="J41" s="376"/>
      <c r="K41" s="376"/>
      <c r="L41" s="376"/>
      <c r="M41" s="376"/>
      <c r="N41" s="376"/>
      <c r="O41" s="376"/>
      <c r="P41" s="376"/>
      <c r="Q41" s="376"/>
      <c r="R41" s="376"/>
      <c r="S41" s="376"/>
      <c r="T41" s="376"/>
      <c r="U41" s="376"/>
      <c r="V41" s="376"/>
      <c r="W41" s="376"/>
      <c r="X41" s="376"/>
      <c r="Y41" s="376"/>
      <c r="Z41" s="79"/>
      <c r="AA41" s="79"/>
      <c r="AB41" s="79"/>
      <c r="AC41" s="79"/>
      <c r="AD41" s="79"/>
      <c r="AE41" s="79"/>
      <c r="AF41" s="79"/>
      <c r="AG41" s="79"/>
      <c r="AH41" s="376" t="s">
        <v>304</v>
      </c>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7"/>
      <c r="CN41" s="74"/>
      <c r="CO41" s="74"/>
      <c r="CP41" s="74"/>
      <c r="CQ41" s="74"/>
      <c r="CR41" s="74"/>
    </row>
    <row r="42" spans="1:96" ht="12.75" customHeight="1">
      <c r="A42" s="381" t="s">
        <v>305</v>
      </c>
      <c r="B42" s="370"/>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84"/>
      <c r="AA42" s="84"/>
      <c r="AB42" s="84"/>
      <c r="AC42" s="84"/>
      <c r="AD42" s="84"/>
      <c r="AE42" s="84"/>
      <c r="AF42" s="84"/>
      <c r="AG42" s="84"/>
      <c r="AH42" s="370" t="s">
        <v>199</v>
      </c>
      <c r="AI42" s="370"/>
      <c r="AJ42" s="370"/>
      <c r="AK42" s="370"/>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70"/>
      <c r="BJ42" s="370"/>
      <c r="BK42" s="370"/>
      <c r="BL42" s="370"/>
      <c r="BM42" s="370"/>
      <c r="BN42" s="370"/>
      <c r="BO42" s="370"/>
      <c r="BP42" s="370"/>
      <c r="BQ42" s="370"/>
      <c r="BR42" s="370"/>
      <c r="BS42" s="370"/>
      <c r="BT42" s="370"/>
      <c r="BU42" s="370"/>
      <c r="BV42" s="370"/>
      <c r="BW42" s="370"/>
      <c r="BX42" s="370"/>
      <c r="BY42" s="370"/>
      <c r="BZ42" s="370"/>
      <c r="CA42" s="370"/>
      <c r="CB42" s="370"/>
      <c r="CC42" s="370"/>
      <c r="CD42" s="370"/>
      <c r="CE42" s="370"/>
      <c r="CF42" s="370"/>
      <c r="CG42" s="370"/>
      <c r="CH42" s="370"/>
      <c r="CI42" s="370"/>
      <c r="CJ42" s="370"/>
      <c r="CK42" s="370"/>
      <c r="CL42" s="370"/>
      <c r="CM42" s="382"/>
      <c r="CN42" s="74"/>
      <c r="CO42" s="74"/>
      <c r="CP42" s="74"/>
      <c r="CQ42" s="74"/>
      <c r="CR42" s="74"/>
    </row>
    <row r="43" spans="1:96" ht="10.15" customHeight="1">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80"/>
      <c r="CN43" s="74"/>
      <c r="CO43" s="74"/>
      <c r="CP43" s="74"/>
      <c r="CQ43" s="74"/>
      <c r="CR43" s="74"/>
    </row>
    <row r="44" spans="1:96" ht="32.25" customHeight="1">
      <c r="A44" s="383" t="s">
        <v>297</v>
      </c>
      <c r="B44" s="384"/>
      <c r="C44" s="411"/>
      <c r="D44" s="411"/>
      <c r="E44" s="411"/>
      <c r="F44" s="386" t="s">
        <v>297</v>
      </c>
      <c r="G44" s="386"/>
      <c r="H44" s="79"/>
      <c r="I44" s="412"/>
      <c r="J44" s="412"/>
      <c r="K44" s="412"/>
      <c r="L44" s="412"/>
      <c r="M44" s="412"/>
      <c r="N44" s="412"/>
      <c r="O44" s="412"/>
      <c r="P44" s="412"/>
      <c r="Q44" s="412"/>
      <c r="R44" s="412"/>
      <c r="S44" s="412"/>
      <c r="T44" s="412"/>
      <c r="U44" s="412"/>
      <c r="V44" s="412"/>
      <c r="W44" s="412"/>
      <c r="X44" s="384">
        <v>20</v>
      </c>
      <c r="Y44" s="384"/>
      <c r="Z44" s="384"/>
      <c r="AA44" s="387" t="s">
        <v>306</v>
      </c>
      <c r="AB44" s="387"/>
      <c r="AC44" s="387"/>
      <c r="AD44" s="85" t="s">
        <v>300</v>
      </c>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80"/>
      <c r="CN44" s="74"/>
      <c r="CO44" s="74"/>
      <c r="CP44" s="74"/>
      <c r="CQ44" s="74"/>
      <c r="CR44" s="74"/>
    </row>
    <row r="45" spans="1:96" ht="7.9" customHeight="1">
      <c r="A45" s="381"/>
      <c r="B45" s="370"/>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0"/>
      <c r="BR45" s="410"/>
      <c r="BS45" s="410"/>
      <c r="BT45" s="410"/>
      <c r="BU45" s="410"/>
      <c r="BV45" s="410"/>
      <c r="BW45" s="410"/>
      <c r="BX45" s="410"/>
      <c r="BY45" s="410"/>
      <c r="BZ45" s="410"/>
      <c r="CA45" s="410"/>
      <c r="CB45" s="410"/>
      <c r="CC45" s="410"/>
      <c r="CD45" s="410"/>
      <c r="CE45" s="410"/>
      <c r="CF45" s="410"/>
      <c r="CG45" s="410"/>
      <c r="CH45" s="410"/>
      <c r="CI45" s="410"/>
      <c r="CJ45" s="410"/>
      <c r="CK45" s="410"/>
      <c r="CL45" s="410"/>
      <c r="CM45" s="382"/>
    </row>
    <row r="46" spans="1:96" ht="10.15" customHeight="1">
      <c r="A46" s="105"/>
      <c r="CM46" s="106"/>
    </row>
    <row r="47" spans="1:96" ht="3" customHeight="1">
      <c r="A47" s="86"/>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8"/>
    </row>
  </sheetData>
  <mergeCells count="105">
    <mergeCell ref="A45:Y45"/>
    <mergeCell ref="AH45:CM45"/>
    <mergeCell ref="A39:CM39"/>
    <mergeCell ref="A41:Y41"/>
    <mergeCell ref="AH41:CM41"/>
    <mergeCell ref="A42:Y42"/>
    <mergeCell ref="AH42:CM42"/>
    <mergeCell ref="A44:B44"/>
    <mergeCell ref="C44:E44"/>
    <mergeCell ref="F44:G44"/>
    <mergeCell ref="I44:W44"/>
    <mergeCell ref="X44:Z44"/>
    <mergeCell ref="AA44:AC44"/>
    <mergeCell ref="AM32:BD32"/>
    <mergeCell ref="BG32:BX32"/>
    <mergeCell ref="CA32:CR32"/>
    <mergeCell ref="I34:J34"/>
    <mergeCell ref="K34:M34"/>
    <mergeCell ref="N34:O34"/>
    <mergeCell ref="Q34:AE34"/>
    <mergeCell ref="AG34:AK34"/>
    <mergeCell ref="A38:CM38"/>
    <mergeCell ref="A28:H28"/>
    <mergeCell ref="I28:CM28"/>
    <mergeCell ref="CN28:CU28"/>
    <mergeCell ref="A29:H29"/>
    <mergeCell ref="I29:CM29"/>
    <mergeCell ref="CN29:CU29"/>
    <mergeCell ref="AM31:BD31"/>
    <mergeCell ref="BG31:BX31"/>
    <mergeCell ref="CA31:CR31"/>
    <mergeCell ref="A25:H25"/>
    <mergeCell ref="I25:CM25"/>
    <mergeCell ref="CN25:CU25"/>
    <mergeCell ref="A26:H26"/>
    <mergeCell ref="I26:CM26"/>
    <mergeCell ref="CN26:CU26"/>
    <mergeCell ref="A27:H27"/>
    <mergeCell ref="I27:CM27"/>
    <mergeCell ref="CN27:CU27"/>
    <mergeCell ref="A22:H22"/>
    <mergeCell ref="I22:CM22"/>
    <mergeCell ref="CN22:CU22"/>
    <mergeCell ref="A23:H23"/>
    <mergeCell ref="I23:CM23"/>
    <mergeCell ref="CN23:CU23"/>
    <mergeCell ref="A24:H24"/>
    <mergeCell ref="I24:CM24"/>
    <mergeCell ref="CN24:CU24"/>
    <mergeCell ref="A19:H19"/>
    <mergeCell ref="I19:CM19"/>
    <mergeCell ref="CN19:CU19"/>
    <mergeCell ref="A20:H20"/>
    <mergeCell ref="I20:CM20"/>
    <mergeCell ref="CN20:CU20"/>
    <mergeCell ref="A21:H21"/>
    <mergeCell ref="I21:CM21"/>
    <mergeCell ref="CN21:CU21"/>
    <mergeCell ref="A16:H16"/>
    <mergeCell ref="I16:CM16"/>
    <mergeCell ref="CN16:CU16"/>
    <mergeCell ref="A17:H17"/>
    <mergeCell ref="I17:CM17"/>
    <mergeCell ref="CN17:CU17"/>
    <mergeCell ref="A18:H18"/>
    <mergeCell ref="I18:CM18"/>
    <mergeCell ref="CN18:CU18"/>
    <mergeCell ref="A13:H13"/>
    <mergeCell ref="I13:CM13"/>
    <mergeCell ref="CN13:CU13"/>
    <mergeCell ref="A14:H14"/>
    <mergeCell ref="I14:CM14"/>
    <mergeCell ref="CN14:CU14"/>
    <mergeCell ref="A15:H15"/>
    <mergeCell ref="I15:CM15"/>
    <mergeCell ref="CN15:CU15"/>
    <mergeCell ref="A10:H10"/>
    <mergeCell ref="I10:CM10"/>
    <mergeCell ref="CN10:CU10"/>
    <mergeCell ref="A11:H11"/>
    <mergeCell ref="I11:CM11"/>
    <mergeCell ref="CN11:CU11"/>
    <mergeCell ref="A12:H12"/>
    <mergeCell ref="I12:CM12"/>
    <mergeCell ref="CN12:CU12"/>
    <mergeCell ref="A7:H7"/>
    <mergeCell ref="I7:CM7"/>
    <mergeCell ref="CN7:CU7"/>
    <mergeCell ref="A8:H8"/>
    <mergeCell ref="I8:CM8"/>
    <mergeCell ref="CN8:CU8"/>
    <mergeCell ref="A9:H9"/>
    <mergeCell ref="I9:CM9"/>
    <mergeCell ref="CN9:CU9"/>
    <mergeCell ref="B1:DA1"/>
    <mergeCell ref="A3:H5"/>
    <mergeCell ref="I3:CM5"/>
    <mergeCell ref="CN3:CU5"/>
    <mergeCell ref="CV3:CV5"/>
    <mergeCell ref="CW3:CW5"/>
    <mergeCell ref="CX3:DA3"/>
    <mergeCell ref="DA4:DA5"/>
    <mergeCell ref="A6:H6"/>
    <mergeCell ref="I6:CM6"/>
    <mergeCell ref="CN6:CU6"/>
  </mergeCells>
  <pageMargins left="0.59055118110236238" right="0.51181102362204722" top="0.78740157480314954" bottom="0.31496062992125984" header="0.19685039370078738" footer="0.19685039370078738"/>
  <pageSetup paperSize="9" scale="55" orientation="portrait" r:id="rId1"/>
  <headerFooter>
    <oddFooter>&amp;C &amp;"Times New Roman"&amp;10Бюджет городского округа город Сургут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pageSetUpPr fitToPage="1"/>
  </sheetPr>
  <dimension ref="A1:DA56"/>
  <sheetViews>
    <sheetView workbookViewId="0">
      <selection activeCell="B1" sqref="B1:DA1"/>
    </sheetView>
  </sheetViews>
  <sheetFormatPr defaultRowHeight="10.15" customHeight="1"/>
  <cols>
    <col min="1" max="5" width="0.85546875" style="28" bestFit="1" customWidth="1"/>
    <col min="6" max="6" width="1.85546875" style="28" bestFit="1" customWidth="1"/>
    <col min="7" max="7" width="1.42578125" style="28" bestFit="1" customWidth="1"/>
    <col min="8" max="24" width="0.85546875" style="28" bestFit="1" customWidth="1"/>
    <col min="25" max="25" width="2.42578125" style="28" bestFit="1" customWidth="1"/>
    <col min="26" max="28" width="0.85546875" style="28" bestFit="1" customWidth="1"/>
    <col min="29" max="29" width="2" style="28" bestFit="1" customWidth="1"/>
    <col min="30" max="99" width="0.85546875" style="28" bestFit="1" customWidth="1"/>
    <col min="100" max="100" width="8.7109375" style="28" bestFit="1" customWidth="1"/>
    <col min="101" max="101" width="13.7109375" style="28" bestFit="1" customWidth="1"/>
    <col min="102" max="105" width="11.7109375" style="28" bestFit="1" customWidth="1"/>
    <col min="106" max="106" width="9.140625" style="28" bestFit="1"/>
    <col min="107" max="16384" width="9.140625" style="28"/>
  </cols>
  <sheetData>
    <row r="1" spans="1:105" ht="15" customHeight="1">
      <c r="B1" s="350" t="s">
        <v>226</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0"/>
      <c r="BQ1" s="350"/>
      <c r="BR1" s="350"/>
      <c r="BS1" s="350"/>
      <c r="BT1" s="350"/>
      <c r="BU1" s="350"/>
      <c r="BV1" s="350"/>
      <c r="BW1" s="350"/>
      <c r="BX1" s="350"/>
      <c r="BY1" s="350"/>
      <c r="BZ1" s="350"/>
      <c r="CA1" s="350"/>
      <c r="CB1" s="350"/>
      <c r="CC1" s="350"/>
      <c r="CD1" s="350"/>
      <c r="CE1" s="350"/>
      <c r="CF1" s="350"/>
      <c r="CG1" s="350"/>
      <c r="CH1" s="350"/>
      <c r="CI1" s="350"/>
      <c r="CJ1" s="350"/>
      <c r="CK1" s="350"/>
      <c r="CL1" s="350"/>
      <c r="CM1" s="350"/>
      <c r="CN1" s="350"/>
      <c r="CO1" s="350"/>
      <c r="CP1" s="350"/>
      <c r="CQ1" s="350"/>
      <c r="CR1" s="350"/>
      <c r="CS1" s="350"/>
      <c r="CT1" s="350"/>
      <c r="CU1" s="350"/>
      <c r="CV1" s="350"/>
      <c r="CW1" s="350"/>
      <c r="CX1" s="350"/>
      <c r="CY1" s="350"/>
      <c r="CZ1" s="350"/>
      <c r="DA1" s="350"/>
    </row>
    <row r="2" spans="1:105" ht="8.25" customHeight="1"/>
    <row r="3" spans="1:105" ht="11.25" customHeight="1">
      <c r="A3" s="352" t="s">
        <v>227</v>
      </c>
      <c r="B3" s="352"/>
      <c r="C3" s="352"/>
      <c r="D3" s="352"/>
      <c r="E3" s="352"/>
      <c r="F3" s="352"/>
      <c r="G3" s="352"/>
      <c r="H3" s="352"/>
      <c r="I3" s="351" t="s">
        <v>10</v>
      </c>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c r="BJ3" s="351"/>
      <c r="BK3" s="351"/>
      <c r="BL3" s="351"/>
      <c r="BM3" s="351"/>
      <c r="BN3" s="351"/>
      <c r="BO3" s="351"/>
      <c r="BP3" s="351"/>
      <c r="BQ3" s="351"/>
      <c r="BR3" s="351"/>
      <c r="BS3" s="351"/>
      <c r="BT3" s="351"/>
      <c r="BU3" s="351"/>
      <c r="BV3" s="351"/>
      <c r="BW3" s="351"/>
      <c r="BX3" s="351"/>
      <c r="BY3" s="351"/>
      <c r="BZ3" s="351"/>
      <c r="CA3" s="351"/>
      <c r="CB3" s="351"/>
      <c r="CC3" s="351"/>
      <c r="CD3" s="351"/>
      <c r="CE3" s="351"/>
      <c r="CF3" s="351"/>
      <c r="CG3" s="351"/>
      <c r="CH3" s="351"/>
      <c r="CI3" s="351"/>
      <c r="CJ3" s="351"/>
      <c r="CK3" s="351"/>
      <c r="CL3" s="351"/>
      <c r="CM3" s="351"/>
      <c r="CN3" s="352" t="s">
        <v>228</v>
      </c>
      <c r="CO3" s="352"/>
      <c r="CP3" s="352"/>
      <c r="CQ3" s="352"/>
      <c r="CR3" s="352"/>
      <c r="CS3" s="352"/>
      <c r="CT3" s="352"/>
      <c r="CU3" s="352"/>
      <c r="CV3" s="352" t="s">
        <v>229</v>
      </c>
      <c r="CW3" s="352" t="s">
        <v>387</v>
      </c>
      <c r="CX3" s="351" t="s">
        <v>14</v>
      </c>
      <c r="CY3" s="351"/>
      <c r="CZ3" s="351"/>
      <c r="DA3" s="351"/>
    </row>
    <row r="4" spans="1:105" ht="11.25" customHeight="1">
      <c r="A4" s="352"/>
      <c r="B4" s="352"/>
      <c r="C4" s="352"/>
      <c r="D4" s="352"/>
      <c r="E4" s="352"/>
      <c r="F4" s="352"/>
      <c r="G4" s="352"/>
      <c r="H4" s="352"/>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2"/>
      <c r="CO4" s="352"/>
      <c r="CP4" s="352"/>
      <c r="CQ4" s="352"/>
      <c r="CR4" s="352"/>
      <c r="CS4" s="352"/>
      <c r="CT4" s="352"/>
      <c r="CU4" s="352"/>
      <c r="CV4" s="352"/>
      <c r="CW4" s="352"/>
      <c r="CX4" s="72" t="s">
        <v>15</v>
      </c>
      <c r="CY4" s="72" t="s">
        <v>16</v>
      </c>
      <c r="CZ4" s="72" t="s">
        <v>17</v>
      </c>
      <c r="DA4" s="352" t="s">
        <v>18</v>
      </c>
    </row>
    <row r="5" spans="1:105" ht="39" customHeight="1">
      <c r="A5" s="352"/>
      <c r="B5" s="352"/>
      <c r="C5" s="352"/>
      <c r="D5" s="352"/>
      <c r="E5" s="352"/>
      <c r="F5" s="352"/>
      <c r="G5" s="352"/>
      <c r="H5" s="352"/>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2"/>
      <c r="CO5" s="352"/>
      <c r="CP5" s="352"/>
      <c r="CQ5" s="352"/>
      <c r="CR5" s="352"/>
      <c r="CS5" s="352"/>
      <c r="CT5" s="352"/>
      <c r="CU5" s="352"/>
      <c r="CV5" s="352"/>
      <c r="CW5" s="352"/>
      <c r="CX5" s="70" t="s">
        <v>230</v>
      </c>
      <c r="CY5" s="73" t="s">
        <v>231</v>
      </c>
      <c r="CZ5" s="73" t="s">
        <v>232</v>
      </c>
      <c r="DA5" s="352"/>
    </row>
    <row r="6" spans="1:105" ht="10.9" customHeight="1">
      <c r="A6" s="354" t="s">
        <v>22</v>
      </c>
      <c r="B6" s="354"/>
      <c r="C6" s="354"/>
      <c r="D6" s="354"/>
      <c r="E6" s="354"/>
      <c r="F6" s="354"/>
      <c r="G6" s="354"/>
      <c r="H6" s="354"/>
      <c r="I6" s="354" t="s">
        <v>23</v>
      </c>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B6" s="354"/>
      <c r="BC6" s="354"/>
      <c r="BD6" s="354"/>
      <c r="BE6" s="354"/>
      <c r="BF6" s="354"/>
      <c r="BG6" s="354"/>
      <c r="BH6" s="354"/>
      <c r="BI6" s="354"/>
      <c r="BJ6" s="354"/>
      <c r="BK6" s="354"/>
      <c r="BL6" s="354"/>
      <c r="BM6" s="354"/>
      <c r="BN6" s="354"/>
      <c r="BO6" s="354"/>
      <c r="BP6" s="354"/>
      <c r="BQ6" s="354"/>
      <c r="BR6" s="354"/>
      <c r="BS6" s="354"/>
      <c r="BT6" s="354"/>
      <c r="BU6" s="354"/>
      <c r="BV6" s="354"/>
      <c r="BW6" s="354"/>
      <c r="BX6" s="354"/>
      <c r="BY6" s="354"/>
      <c r="BZ6" s="354"/>
      <c r="CA6" s="354"/>
      <c r="CB6" s="354"/>
      <c r="CC6" s="354"/>
      <c r="CD6" s="354"/>
      <c r="CE6" s="354"/>
      <c r="CF6" s="354"/>
      <c r="CG6" s="354"/>
      <c r="CH6" s="354"/>
      <c r="CI6" s="354"/>
      <c r="CJ6" s="354"/>
      <c r="CK6" s="354"/>
      <c r="CL6" s="354"/>
      <c r="CM6" s="354"/>
      <c r="CN6" s="354" t="s">
        <v>24</v>
      </c>
      <c r="CO6" s="354"/>
      <c r="CP6" s="354"/>
      <c r="CQ6" s="354"/>
      <c r="CR6" s="354"/>
      <c r="CS6" s="354"/>
      <c r="CT6" s="354"/>
      <c r="CU6" s="354"/>
      <c r="CV6" s="71" t="s">
        <v>25</v>
      </c>
      <c r="CW6" s="71" t="s">
        <v>388</v>
      </c>
      <c r="CX6" s="71" t="s">
        <v>26</v>
      </c>
      <c r="CY6" s="71" t="s">
        <v>27</v>
      </c>
      <c r="CZ6" s="71" t="s">
        <v>28</v>
      </c>
      <c r="DA6" s="71" t="s">
        <v>29</v>
      </c>
    </row>
    <row r="7" spans="1:105" ht="14.25" customHeight="1">
      <c r="A7" s="355">
        <v>1</v>
      </c>
      <c r="B7" s="355"/>
      <c r="C7" s="355"/>
      <c r="D7" s="355"/>
      <c r="E7" s="355"/>
      <c r="F7" s="355"/>
      <c r="G7" s="355"/>
      <c r="H7" s="355"/>
      <c r="I7" s="413" t="s">
        <v>233</v>
      </c>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3"/>
      <c r="BJ7" s="413"/>
      <c r="BK7" s="413"/>
      <c r="BL7" s="413"/>
      <c r="BM7" s="413"/>
      <c r="BN7" s="413"/>
      <c r="BO7" s="413"/>
      <c r="BP7" s="413"/>
      <c r="BQ7" s="413"/>
      <c r="BR7" s="413"/>
      <c r="BS7" s="413"/>
      <c r="BT7" s="413"/>
      <c r="BU7" s="413"/>
      <c r="BV7" s="413"/>
      <c r="BW7" s="413"/>
      <c r="BX7" s="413"/>
      <c r="BY7" s="413"/>
      <c r="BZ7" s="413"/>
      <c r="CA7" s="413"/>
      <c r="CB7" s="413"/>
      <c r="CC7" s="413"/>
      <c r="CD7" s="413"/>
      <c r="CE7" s="413"/>
      <c r="CF7" s="413"/>
      <c r="CG7" s="413"/>
      <c r="CH7" s="413"/>
      <c r="CI7" s="413"/>
      <c r="CJ7" s="413"/>
      <c r="CK7" s="413"/>
      <c r="CL7" s="413"/>
      <c r="CM7" s="413"/>
      <c r="CN7" s="355" t="s">
        <v>234</v>
      </c>
      <c r="CO7" s="355"/>
      <c r="CP7" s="355"/>
      <c r="CQ7" s="355"/>
      <c r="CR7" s="355"/>
      <c r="CS7" s="355"/>
      <c r="CT7" s="355"/>
      <c r="CU7" s="355"/>
      <c r="CV7" s="72" t="s">
        <v>32</v>
      </c>
      <c r="CW7" s="72" t="s">
        <v>32</v>
      </c>
      <c r="CX7" s="107">
        <f>CX10+CX14</f>
        <v>26599084.23</v>
      </c>
      <c r="CY7" s="107">
        <v>13005419.82</v>
      </c>
      <c r="CZ7" s="107">
        <v>12930515.15</v>
      </c>
      <c r="DA7" s="107">
        <v>0</v>
      </c>
    </row>
    <row r="8" spans="1:105" ht="102" customHeight="1">
      <c r="A8" s="358" t="s">
        <v>236</v>
      </c>
      <c r="B8" s="358"/>
      <c r="C8" s="358"/>
      <c r="D8" s="358"/>
      <c r="E8" s="358"/>
      <c r="F8" s="358"/>
      <c r="G8" s="358"/>
      <c r="H8" s="358"/>
      <c r="I8" s="414" t="s">
        <v>237</v>
      </c>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5"/>
      <c r="BK8" s="415"/>
      <c r="BL8" s="415"/>
      <c r="BM8" s="415"/>
      <c r="BN8" s="415"/>
      <c r="BO8" s="415"/>
      <c r="BP8" s="415"/>
      <c r="BQ8" s="415"/>
      <c r="BR8" s="415"/>
      <c r="BS8" s="415"/>
      <c r="BT8" s="415"/>
      <c r="BU8" s="415"/>
      <c r="BV8" s="415"/>
      <c r="BW8" s="415"/>
      <c r="BX8" s="415"/>
      <c r="BY8" s="415"/>
      <c r="BZ8" s="415"/>
      <c r="CA8" s="415"/>
      <c r="CB8" s="415"/>
      <c r="CC8" s="415"/>
      <c r="CD8" s="415"/>
      <c r="CE8" s="415"/>
      <c r="CF8" s="415"/>
      <c r="CG8" s="415"/>
      <c r="CH8" s="415"/>
      <c r="CI8" s="415"/>
      <c r="CJ8" s="415"/>
      <c r="CK8" s="415"/>
      <c r="CL8" s="415"/>
      <c r="CM8" s="415"/>
      <c r="CN8" s="358" t="s">
        <v>238</v>
      </c>
      <c r="CO8" s="358"/>
      <c r="CP8" s="358"/>
      <c r="CQ8" s="358"/>
      <c r="CR8" s="358"/>
      <c r="CS8" s="358"/>
      <c r="CT8" s="358"/>
      <c r="CU8" s="358"/>
      <c r="CV8" s="72" t="s">
        <v>32</v>
      </c>
      <c r="CW8" s="72" t="s">
        <v>32</v>
      </c>
      <c r="CX8" s="107">
        <v>0</v>
      </c>
      <c r="CY8" s="107">
        <v>0</v>
      </c>
      <c r="CZ8" s="107">
        <v>0</v>
      </c>
      <c r="DA8" s="107">
        <v>0</v>
      </c>
    </row>
    <row r="9" spans="1:105" ht="43.5" customHeight="1">
      <c r="A9" s="358" t="s">
        <v>240</v>
      </c>
      <c r="B9" s="358"/>
      <c r="C9" s="358"/>
      <c r="D9" s="358"/>
      <c r="E9" s="358"/>
      <c r="F9" s="358"/>
      <c r="G9" s="358"/>
      <c r="H9" s="358"/>
      <c r="I9" s="416" t="s">
        <v>241</v>
      </c>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c r="BT9" s="415"/>
      <c r="BU9" s="415"/>
      <c r="BV9" s="415"/>
      <c r="BW9" s="415"/>
      <c r="BX9" s="415"/>
      <c r="BY9" s="415"/>
      <c r="BZ9" s="415"/>
      <c r="CA9" s="415"/>
      <c r="CB9" s="415"/>
      <c r="CC9" s="415"/>
      <c r="CD9" s="415"/>
      <c r="CE9" s="415"/>
      <c r="CF9" s="415"/>
      <c r="CG9" s="415"/>
      <c r="CH9" s="415"/>
      <c r="CI9" s="415"/>
      <c r="CJ9" s="415"/>
      <c r="CK9" s="415"/>
      <c r="CL9" s="415"/>
      <c r="CM9" s="415"/>
      <c r="CN9" s="358" t="s">
        <v>242</v>
      </c>
      <c r="CO9" s="358"/>
      <c r="CP9" s="358"/>
      <c r="CQ9" s="358"/>
      <c r="CR9" s="358"/>
      <c r="CS9" s="358"/>
      <c r="CT9" s="358"/>
      <c r="CU9" s="358"/>
      <c r="CV9" s="72" t="s">
        <v>32</v>
      </c>
      <c r="CW9" s="72" t="s">
        <v>32</v>
      </c>
      <c r="CX9" s="107">
        <v>0</v>
      </c>
      <c r="CY9" s="107">
        <v>0</v>
      </c>
      <c r="CZ9" s="107">
        <v>0</v>
      </c>
      <c r="DA9" s="107">
        <v>0</v>
      </c>
    </row>
    <row r="10" spans="1:105" ht="25.5" customHeight="1">
      <c r="A10" s="358" t="s">
        <v>243</v>
      </c>
      <c r="B10" s="358"/>
      <c r="C10" s="358"/>
      <c r="D10" s="358"/>
      <c r="E10" s="358"/>
      <c r="F10" s="358"/>
      <c r="G10" s="358"/>
      <c r="H10" s="358"/>
      <c r="I10" s="416" t="s">
        <v>389</v>
      </c>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c r="BR10" s="415"/>
      <c r="BS10" s="415"/>
      <c r="BT10" s="415"/>
      <c r="BU10" s="415"/>
      <c r="BV10" s="415"/>
      <c r="BW10" s="415"/>
      <c r="BX10" s="415"/>
      <c r="BY10" s="415"/>
      <c r="BZ10" s="415"/>
      <c r="CA10" s="415"/>
      <c r="CB10" s="415"/>
      <c r="CC10" s="415"/>
      <c r="CD10" s="415"/>
      <c r="CE10" s="415"/>
      <c r="CF10" s="415"/>
      <c r="CG10" s="415"/>
      <c r="CH10" s="415"/>
      <c r="CI10" s="415"/>
      <c r="CJ10" s="415"/>
      <c r="CK10" s="415"/>
      <c r="CL10" s="415"/>
      <c r="CM10" s="415"/>
      <c r="CN10" s="358" t="s">
        <v>245</v>
      </c>
      <c r="CO10" s="358"/>
      <c r="CP10" s="358"/>
      <c r="CQ10" s="358"/>
      <c r="CR10" s="358"/>
      <c r="CS10" s="358"/>
      <c r="CT10" s="358"/>
      <c r="CU10" s="358"/>
      <c r="CV10" s="72" t="s">
        <v>239</v>
      </c>
      <c r="CW10" s="72" t="s">
        <v>32</v>
      </c>
      <c r="CX10" s="107">
        <f>CX11+CX13</f>
        <v>1066553.75</v>
      </c>
      <c r="CY10" s="107">
        <f t="shared" ref="CY10:DA10" si="0">CY11+CY13</f>
        <v>0</v>
      </c>
      <c r="CZ10" s="107">
        <f t="shared" si="0"/>
        <v>0</v>
      </c>
      <c r="DA10" s="107">
        <f t="shared" si="0"/>
        <v>0</v>
      </c>
    </row>
    <row r="11" spans="1:105" ht="25.5" customHeight="1">
      <c r="A11" s="358" t="s">
        <v>390</v>
      </c>
      <c r="B11" s="358"/>
      <c r="C11" s="358"/>
      <c r="D11" s="358"/>
      <c r="E11" s="358"/>
      <c r="F11" s="358"/>
      <c r="G11" s="358"/>
      <c r="H11" s="358"/>
      <c r="I11" s="416" t="s">
        <v>391</v>
      </c>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c r="BP11" s="415"/>
      <c r="BQ11" s="415"/>
      <c r="BR11" s="415"/>
      <c r="BS11" s="415"/>
      <c r="BT11" s="415"/>
      <c r="BU11" s="415"/>
      <c r="BV11" s="415"/>
      <c r="BW11" s="415"/>
      <c r="BX11" s="415"/>
      <c r="BY11" s="415"/>
      <c r="BZ11" s="415"/>
      <c r="CA11" s="415"/>
      <c r="CB11" s="415"/>
      <c r="CC11" s="415"/>
      <c r="CD11" s="415"/>
      <c r="CE11" s="415"/>
      <c r="CF11" s="415"/>
      <c r="CG11" s="415"/>
      <c r="CH11" s="415"/>
      <c r="CI11" s="415"/>
      <c r="CJ11" s="415"/>
      <c r="CK11" s="415"/>
      <c r="CL11" s="415"/>
      <c r="CM11" s="415"/>
      <c r="CN11" s="358" t="s">
        <v>392</v>
      </c>
      <c r="CO11" s="358"/>
      <c r="CP11" s="358"/>
      <c r="CQ11" s="358"/>
      <c r="CR11" s="358"/>
      <c r="CS11" s="358"/>
      <c r="CT11" s="358"/>
      <c r="CU11" s="358"/>
      <c r="CV11" s="72" t="s">
        <v>32</v>
      </c>
      <c r="CW11" s="72" t="s">
        <v>32</v>
      </c>
      <c r="CX11" s="107">
        <v>0</v>
      </c>
      <c r="CY11" s="107">
        <v>0</v>
      </c>
      <c r="CZ11" s="107">
        <v>0</v>
      </c>
      <c r="DA11" s="107">
        <v>0</v>
      </c>
    </row>
    <row r="12" spans="1:105" ht="15">
      <c r="A12" s="358"/>
      <c r="B12" s="358"/>
      <c r="C12" s="358"/>
      <c r="D12" s="358"/>
      <c r="E12" s="358"/>
      <c r="F12" s="358"/>
      <c r="G12" s="358"/>
      <c r="H12" s="358"/>
      <c r="I12" s="416" t="s">
        <v>393</v>
      </c>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c r="BR12" s="415"/>
      <c r="BS12" s="415"/>
      <c r="BT12" s="415"/>
      <c r="BU12" s="415"/>
      <c r="BV12" s="415"/>
      <c r="BW12" s="415"/>
      <c r="BX12" s="415"/>
      <c r="BY12" s="415"/>
      <c r="BZ12" s="415"/>
      <c r="CA12" s="415"/>
      <c r="CB12" s="415"/>
      <c r="CC12" s="415"/>
      <c r="CD12" s="415"/>
      <c r="CE12" s="415"/>
      <c r="CF12" s="415"/>
      <c r="CG12" s="415"/>
      <c r="CH12" s="415"/>
      <c r="CI12" s="415"/>
      <c r="CJ12" s="415"/>
      <c r="CK12" s="415"/>
      <c r="CL12" s="415"/>
      <c r="CM12" s="415"/>
      <c r="CN12" s="358" t="s">
        <v>394</v>
      </c>
      <c r="CO12" s="358"/>
      <c r="CP12" s="358"/>
      <c r="CQ12" s="358"/>
      <c r="CR12" s="358"/>
      <c r="CS12" s="358"/>
      <c r="CT12" s="358"/>
      <c r="CU12" s="358"/>
      <c r="CV12" s="72" t="s">
        <v>32</v>
      </c>
      <c r="CW12" s="72" t="s">
        <v>32</v>
      </c>
      <c r="CX12" s="107">
        <v>0</v>
      </c>
      <c r="CY12" s="107">
        <v>0</v>
      </c>
      <c r="CZ12" s="107">
        <v>0</v>
      </c>
      <c r="DA12" s="107">
        <v>0</v>
      </c>
    </row>
    <row r="13" spans="1:105" ht="15">
      <c r="A13" s="358" t="s">
        <v>395</v>
      </c>
      <c r="B13" s="358"/>
      <c r="C13" s="358"/>
      <c r="D13" s="358"/>
      <c r="E13" s="358"/>
      <c r="F13" s="358"/>
      <c r="G13" s="358"/>
      <c r="H13" s="358"/>
      <c r="I13" s="416" t="s">
        <v>396</v>
      </c>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c r="BP13" s="415"/>
      <c r="BQ13" s="415"/>
      <c r="BR13" s="415"/>
      <c r="BS13" s="415"/>
      <c r="BT13" s="415"/>
      <c r="BU13" s="415"/>
      <c r="BV13" s="415"/>
      <c r="BW13" s="415"/>
      <c r="BX13" s="415"/>
      <c r="BY13" s="415"/>
      <c r="BZ13" s="415"/>
      <c r="CA13" s="415"/>
      <c r="CB13" s="415"/>
      <c r="CC13" s="415"/>
      <c r="CD13" s="415"/>
      <c r="CE13" s="415"/>
      <c r="CF13" s="415"/>
      <c r="CG13" s="415"/>
      <c r="CH13" s="415"/>
      <c r="CI13" s="415"/>
      <c r="CJ13" s="415"/>
      <c r="CK13" s="415"/>
      <c r="CL13" s="415"/>
      <c r="CM13" s="415"/>
      <c r="CN13" s="358" t="s">
        <v>397</v>
      </c>
      <c r="CO13" s="358"/>
      <c r="CP13" s="358"/>
      <c r="CQ13" s="358"/>
      <c r="CR13" s="358"/>
      <c r="CS13" s="358"/>
      <c r="CT13" s="358"/>
      <c r="CU13" s="358"/>
      <c r="CV13" s="72" t="s">
        <v>239</v>
      </c>
      <c r="CW13" s="72" t="s">
        <v>32</v>
      </c>
      <c r="CX13" s="107">
        <v>1066553.75</v>
      </c>
      <c r="CY13" s="107">
        <v>0</v>
      </c>
      <c r="CZ13" s="107">
        <v>0</v>
      </c>
      <c r="DA13" s="107">
        <v>0</v>
      </c>
    </row>
    <row r="14" spans="1:105" ht="42" customHeight="1">
      <c r="A14" s="358" t="s">
        <v>246</v>
      </c>
      <c r="B14" s="358"/>
      <c r="C14" s="358"/>
      <c r="D14" s="358"/>
      <c r="E14" s="358"/>
      <c r="F14" s="358"/>
      <c r="G14" s="358"/>
      <c r="H14" s="358"/>
      <c r="I14" s="416" t="s">
        <v>398</v>
      </c>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c r="BT14" s="415"/>
      <c r="BU14" s="415"/>
      <c r="BV14" s="415"/>
      <c r="BW14" s="415"/>
      <c r="BX14" s="415"/>
      <c r="BY14" s="415"/>
      <c r="BZ14" s="415"/>
      <c r="CA14" s="415"/>
      <c r="CB14" s="415"/>
      <c r="CC14" s="415"/>
      <c r="CD14" s="415"/>
      <c r="CE14" s="415"/>
      <c r="CF14" s="415"/>
      <c r="CG14" s="415"/>
      <c r="CH14" s="415"/>
      <c r="CI14" s="415"/>
      <c r="CJ14" s="415"/>
      <c r="CK14" s="415"/>
      <c r="CL14" s="415"/>
      <c r="CM14" s="415"/>
      <c r="CN14" s="358" t="s">
        <v>248</v>
      </c>
      <c r="CO14" s="358"/>
      <c r="CP14" s="358"/>
      <c r="CQ14" s="358"/>
      <c r="CR14" s="358"/>
      <c r="CS14" s="358"/>
      <c r="CT14" s="358"/>
      <c r="CU14" s="358"/>
      <c r="CV14" s="72" t="s">
        <v>235</v>
      </c>
      <c r="CW14" s="72" t="s">
        <v>32</v>
      </c>
      <c r="CX14" s="107">
        <f>CX15+CX18+CX27</f>
        <v>25532530.48</v>
      </c>
      <c r="CY14" s="107">
        <v>13005419.82</v>
      </c>
      <c r="CZ14" s="107">
        <v>12930515.15</v>
      </c>
      <c r="DA14" s="107">
        <v>0</v>
      </c>
    </row>
    <row r="15" spans="1:105" ht="31.5" customHeight="1">
      <c r="A15" s="358" t="s">
        <v>249</v>
      </c>
      <c r="B15" s="358"/>
      <c r="C15" s="358"/>
      <c r="D15" s="358"/>
      <c r="E15" s="358"/>
      <c r="F15" s="358"/>
      <c r="G15" s="358"/>
      <c r="H15" s="358"/>
      <c r="I15" s="416" t="s">
        <v>399</v>
      </c>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c r="BO15" s="415"/>
      <c r="BP15" s="415"/>
      <c r="BQ15" s="415"/>
      <c r="BR15" s="415"/>
      <c r="BS15" s="415"/>
      <c r="BT15" s="415"/>
      <c r="BU15" s="415"/>
      <c r="BV15" s="415"/>
      <c r="BW15" s="415"/>
      <c r="BX15" s="415"/>
      <c r="BY15" s="415"/>
      <c r="BZ15" s="415"/>
      <c r="CA15" s="415"/>
      <c r="CB15" s="415"/>
      <c r="CC15" s="415"/>
      <c r="CD15" s="415"/>
      <c r="CE15" s="415"/>
      <c r="CF15" s="415"/>
      <c r="CG15" s="415"/>
      <c r="CH15" s="415"/>
      <c r="CI15" s="415"/>
      <c r="CJ15" s="415"/>
      <c r="CK15" s="415"/>
      <c r="CL15" s="415"/>
      <c r="CM15" s="415"/>
      <c r="CN15" s="417" t="s">
        <v>251</v>
      </c>
      <c r="CO15" s="417"/>
      <c r="CP15" s="417"/>
      <c r="CQ15" s="417"/>
      <c r="CR15" s="417"/>
      <c r="CS15" s="417"/>
      <c r="CT15" s="417"/>
      <c r="CU15" s="417"/>
      <c r="CV15" s="72" t="s">
        <v>235</v>
      </c>
      <c r="CW15" s="72" t="s">
        <v>32</v>
      </c>
      <c r="CX15" s="107">
        <f>CX17</f>
        <v>18949353.120000001</v>
      </c>
      <c r="CY15" s="107">
        <v>7945440</v>
      </c>
      <c r="CZ15" s="107">
        <v>8148592.71</v>
      </c>
      <c r="DA15" s="107">
        <v>0</v>
      </c>
    </row>
    <row r="16" spans="1:105" ht="24" customHeight="1">
      <c r="A16" s="358" t="s">
        <v>252</v>
      </c>
      <c r="B16" s="358"/>
      <c r="C16" s="358"/>
      <c r="D16" s="358"/>
      <c r="E16" s="358"/>
      <c r="F16" s="358"/>
      <c r="G16" s="358"/>
      <c r="H16" s="358"/>
      <c r="I16" s="416" t="s">
        <v>400</v>
      </c>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c r="BP16" s="415"/>
      <c r="BQ16" s="415"/>
      <c r="BR16" s="415"/>
      <c r="BS16" s="415"/>
      <c r="BT16" s="415"/>
      <c r="BU16" s="415"/>
      <c r="BV16" s="415"/>
      <c r="BW16" s="415"/>
      <c r="BX16" s="415"/>
      <c r="BY16" s="415"/>
      <c r="BZ16" s="415"/>
      <c r="CA16" s="415"/>
      <c r="CB16" s="415"/>
      <c r="CC16" s="415"/>
      <c r="CD16" s="415"/>
      <c r="CE16" s="415"/>
      <c r="CF16" s="415"/>
      <c r="CG16" s="415"/>
      <c r="CH16" s="415"/>
      <c r="CI16" s="415"/>
      <c r="CJ16" s="415"/>
      <c r="CK16" s="415"/>
      <c r="CL16" s="415"/>
      <c r="CM16" s="415"/>
      <c r="CN16" s="358" t="s">
        <v>254</v>
      </c>
      <c r="CO16" s="358"/>
      <c r="CP16" s="358"/>
      <c r="CQ16" s="358"/>
      <c r="CR16" s="358"/>
      <c r="CS16" s="358"/>
      <c r="CT16" s="358"/>
      <c r="CU16" s="358"/>
      <c r="CV16" s="72" t="s">
        <v>32</v>
      </c>
      <c r="CW16" s="72" t="s">
        <v>32</v>
      </c>
      <c r="CX16" s="107">
        <v>0</v>
      </c>
      <c r="CY16" s="107">
        <v>0</v>
      </c>
      <c r="CZ16" s="107">
        <v>0</v>
      </c>
      <c r="DA16" s="107">
        <v>0</v>
      </c>
    </row>
    <row r="17" spans="1:105" ht="24" customHeight="1">
      <c r="A17" s="358" t="s">
        <v>255</v>
      </c>
      <c r="B17" s="358"/>
      <c r="C17" s="358"/>
      <c r="D17" s="358"/>
      <c r="E17" s="358"/>
      <c r="F17" s="358"/>
      <c r="G17" s="358"/>
      <c r="H17" s="358"/>
      <c r="I17" s="416" t="s">
        <v>401</v>
      </c>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c r="BT17" s="415"/>
      <c r="BU17" s="415"/>
      <c r="BV17" s="415"/>
      <c r="BW17" s="415"/>
      <c r="BX17" s="415"/>
      <c r="BY17" s="415"/>
      <c r="BZ17" s="415"/>
      <c r="CA17" s="415"/>
      <c r="CB17" s="415"/>
      <c r="CC17" s="415"/>
      <c r="CD17" s="415"/>
      <c r="CE17" s="415"/>
      <c r="CF17" s="415"/>
      <c r="CG17" s="415"/>
      <c r="CH17" s="415"/>
      <c r="CI17" s="415"/>
      <c r="CJ17" s="415"/>
      <c r="CK17" s="415"/>
      <c r="CL17" s="415"/>
      <c r="CM17" s="415"/>
      <c r="CN17" s="358" t="s">
        <v>257</v>
      </c>
      <c r="CO17" s="358"/>
      <c r="CP17" s="358"/>
      <c r="CQ17" s="358"/>
      <c r="CR17" s="358"/>
      <c r="CS17" s="358"/>
      <c r="CT17" s="358"/>
      <c r="CU17" s="358"/>
      <c r="CV17" s="72" t="s">
        <v>235</v>
      </c>
      <c r="CW17" s="72" t="s">
        <v>32</v>
      </c>
      <c r="CX17" s="107">
        <v>18949353.120000001</v>
      </c>
      <c r="CY17" s="107">
        <v>7945440</v>
      </c>
      <c r="CZ17" s="107">
        <v>8148592.71</v>
      </c>
      <c r="DA17" s="107">
        <v>0</v>
      </c>
    </row>
    <row r="18" spans="1:105" ht="29.25" customHeight="1">
      <c r="A18" s="358" t="s">
        <v>258</v>
      </c>
      <c r="B18" s="358"/>
      <c r="C18" s="358"/>
      <c r="D18" s="358"/>
      <c r="E18" s="358"/>
      <c r="F18" s="358"/>
      <c r="G18" s="358"/>
      <c r="H18" s="358"/>
      <c r="I18" s="416" t="s">
        <v>259</v>
      </c>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415"/>
      <c r="BI18" s="415"/>
      <c r="BJ18" s="415"/>
      <c r="BK18" s="415"/>
      <c r="BL18" s="415"/>
      <c r="BM18" s="415"/>
      <c r="BN18" s="415"/>
      <c r="BO18" s="415"/>
      <c r="BP18" s="415"/>
      <c r="BQ18" s="415"/>
      <c r="BR18" s="415"/>
      <c r="BS18" s="415"/>
      <c r="BT18" s="415"/>
      <c r="BU18" s="415"/>
      <c r="BV18" s="415"/>
      <c r="BW18" s="415"/>
      <c r="BX18" s="415"/>
      <c r="BY18" s="415"/>
      <c r="BZ18" s="415"/>
      <c r="CA18" s="415"/>
      <c r="CB18" s="415"/>
      <c r="CC18" s="415"/>
      <c r="CD18" s="415"/>
      <c r="CE18" s="415"/>
      <c r="CF18" s="415"/>
      <c r="CG18" s="415"/>
      <c r="CH18" s="415"/>
      <c r="CI18" s="415"/>
      <c r="CJ18" s="415"/>
      <c r="CK18" s="415"/>
      <c r="CL18" s="415"/>
      <c r="CM18" s="415"/>
      <c r="CN18" s="417" t="s">
        <v>260</v>
      </c>
      <c r="CO18" s="417"/>
      <c r="CP18" s="417"/>
      <c r="CQ18" s="417"/>
      <c r="CR18" s="417"/>
      <c r="CS18" s="417"/>
      <c r="CT18" s="417"/>
      <c r="CU18" s="417"/>
      <c r="CV18" s="72" t="s">
        <v>235</v>
      </c>
      <c r="CW18" s="72" t="s">
        <v>32</v>
      </c>
      <c r="CX18" s="107">
        <f>CX21</f>
        <v>1101884.3799999999</v>
      </c>
      <c r="CY18" s="107">
        <v>0</v>
      </c>
      <c r="CZ18" s="107">
        <v>0</v>
      </c>
      <c r="DA18" s="107">
        <v>0</v>
      </c>
    </row>
    <row r="19" spans="1:105" ht="15">
      <c r="A19" s="358" t="s">
        <v>261</v>
      </c>
      <c r="B19" s="358"/>
      <c r="C19" s="358"/>
      <c r="D19" s="358"/>
      <c r="E19" s="358"/>
      <c r="F19" s="358"/>
      <c r="G19" s="358"/>
      <c r="H19" s="358"/>
      <c r="I19" s="416" t="s">
        <v>402</v>
      </c>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c r="BD19" s="415"/>
      <c r="BE19" s="415"/>
      <c r="BF19" s="415"/>
      <c r="BG19" s="415"/>
      <c r="BH19" s="415"/>
      <c r="BI19" s="415"/>
      <c r="BJ19" s="415"/>
      <c r="BK19" s="415"/>
      <c r="BL19" s="415"/>
      <c r="BM19" s="415"/>
      <c r="BN19" s="415"/>
      <c r="BO19" s="415"/>
      <c r="BP19" s="415"/>
      <c r="BQ19" s="415"/>
      <c r="BR19" s="415"/>
      <c r="BS19" s="415"/>
      <c r="BT19" s="415"/>
      <c r="BU19" s="415"/>
      <c r="BV19" s="415"/>
      <c r="BW19" s="415"/>
      <c r="BX19" s="415"/>
      <c r="BY19" s="415"/>
      <c r="BZ19" s="415"/>
      <c r="CA19" s="415"/>
      <c r="CB19" s="415"/>
      <c r="CC19" s="415"/>
      <c r="CD19" s="415"/>
      <c r="CE19" s="415"/>
      <c r="CF19" s="415"/>
      <c r="CG19" s="415"/>
      <c r="CH19" s="415"/>
      <c r="CI19" s="415"/>
      <c r="CJ19" s="415"/>
      <c r="CK19" s="415"/>
      <c r="CL19" s="415"/>
      <c r="CM19" s="415"/>
      <c r="CN19" s="358" t="s">
        <v>262</v>
      </c>
      <c r="CO19" s="358"/>
      <c r="CP19" s="358"/>
      <c r="CQ19" s="358"/>
      <c r="CR19" s="358"/>
      <c r="CS19" s="358"/>
      <c r="CT19" s="358"/>
      <c r="CU19" s="358"/>
      <c r="CV19" s="72" t="s">
        <v>32</v>
      </c>
      <c r="CW19" s="72" t="s">
        <v>32</v>
      </c>
      <c r="CX19" s="107">
        <v>0</v>
      </c>
      <c r="CY19" s="107">
        <v>0</v>
      </c>
      <c r="CZ19" s="107">
        <v>0</v>
      </c>
      <c r="DA19" s="107">
        <v>0</v>
      </c>
    </row>
    <row r="20" spans="1:105" ht="15">
      <c r="A20" s="358"/>
      <c r="B20" s="358"/>
      <c r="C20" s="358"/>
      <c r="D20" s="358"/>
      <c r="E20" s="358"/>
      <c r="F20" s="358"/>
      <c r="G20" s="358"/>
      <c r="H20" s="358"/>
      <c r="I20" s="416" t="s">
        <v>393</v>
      </c>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c r="BA20" s="415"/>
      <c r="BB20" s="415"/>
      <c r="BC20" s="415"/>
      <c r="BD20" s="415"/>
      <c r="BE20" s="415"/>
      <c r="BF20" s="415"/>
      <c r="BG20" s="415"/>
      <c r="BH20" s="415"/>
      <c r="BI20" s="415"/>
      <c r="BJ20" s="415"/>
      <c r="BK20" s="415"/>
      <c r="BL20" s="415"/>
      <c r="BM20" s="415"/>
      <c r="BN20" s="415"/>
      <c r="BO20" s="415"/>
      <c r="BP20" s="415"/>
      <c r="BQ20" s="415"/>
      <c r="BR20" s="415"/>
      <c r="BS20" s="415"/>
      <c r="BT20" s="415"/>
      <c r="BU20" s="415"/>
      <c r="BV20" s="415"/>
      <c r="BW20" s="415"/>
      <c r="BX20" s="415"/>
      <c r="BY20" s="415"/>
      <c r="BZ20" s="415"/>
      <c r="CA20" s="415"/>
      <c r="CB20" s="415"/>
      <c r="CC20" s="415"/>
      <c r="CD20" s="415"/>
      <c r="CE20" s="415"/>
      <c r="CF20" s="415"/>
      <c r="CG20" s="415"/>
      <c r="CH20" s="415"/>
      <c r="CI20" s="415"/>
      <c r="CJ20" s="415"/>
      <c r="CK20" s="415"/>
      <c r="CL20" s="415"/>
      <c r="CM20" s="415"/>
      <c r="CN20" s="358" t="s">
        <v>403</v>
      </c>
      <c r="CO20" s="358"/>
      <c r="CP20" s="358"/>
      <c r="CQ20" s="358"/>
      <c r="CR20" s="358"/>
      <c r="CS20" s="358"/>
      <c r="CT20" s="358"/>
      <c r="CU20" s="358"/>
      <c r="CV20" s="72" t="s">
        <v>32</v>
      </c>
      <c r="CW20" s="72" t="s">
        <v>32</v>
      </c>
      <c r="CX20" s="107">
        <v>0</v>
      </c>
      <c r="CY20" s="107">
        <v>0</v>
      </c>
      <c r="CZ20" s="107">
        <v>0</v>
      </c>
      <c r="DA20" s="107">
        <v>0</v>
      </c>
    </row>
    <row r="21" spans="1:105" ht="15">
      <c r="A21" s="358" t="s">
        <v>263</v>
      </c>
      <c r="B21" s="358"/>
      <c r="C21" s="358"/>
      <c r="D21" s="358"/>
      <c r="E21" s="358"/>
      <c r="F21" s="358"/>
      <c r="G21" s="358"/>
      <c r="H21" s="358"/>
      <c r="I21" s="416" t="s">
        <v>404</v>
      </c>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5"/>
      <c r="BB21" s="415"/>
      <c r="BC21" s="415"/>
      <c r="BD21" s="415"/>
      <c r="BE21" s="415"/>
      <c r="BF21" s="415"/>
      <c r="BG21" s="415"/>
      <c r="BH21" s="415"/>
      <c r="BI21" s="415"/>
      <c r="BJ21" s="415"/>
      <c r="BK21" s="415"/>
      <c r="BL21" s="415"/>
      <c r="BM21" s="415"/>
      <c r="BN21" s="415"/>
      <c r="BO21" s="415"/>
      <c r="BP21" s="415"/>
      <c r="BQ21" s="415"/>
      <c r="BR21" s="415"/>
      <c r="BS21" s="415"/>
      <c r="BT21" s="415"/>
      <c r="BU21" s="415"/>
      <c r="BV21" s="415"/>
      <c r="BW21" s="415"/>
      <c r="BX21" s="415"/>
      <c r="BY21" s="415"/>
      <c r="BZ21" s="415"/>
      <c r="CA21" s="415"/>
      <c r="CB21" s="415"/>
      <c r="CC21" s="415"/>
      <c r="CD21" s="415"/>
      <c r="CE21" s="415"/>
      <c r="CF21" s="415"/>
      <c r="CG21" s="415"/>
      <c r="CH21" s="415"/>
      <c r="CI21" s="415"/>
      <c r="CJ21" s="415"/>
      <c r="CK21" s="415"/>
      <c r="CL21" s="415"/>
      <c r="CM21" s="415"/>
      <c r="CN21" s="358" t="s">
        <v>264</v>
      </c>
      <c r="CO21" s="358"/>
      <c r="CP21" s="358"/>
      <c r="CQ21" s="358"/>
      <c r="CR21" s="358"/>
      <c r="CS21" s="358"/>
      <c r="CT21" s="358"/>
      <c r="CU21" s="358"/>
      <c r="CV21" s="72" t="s">
        <v>235</v>
      </c>
      <c r="CW21" s="72" t="s">
        <v>32</v>
      </c>
      <c r="CX21" s="107">
        <f>238012.89+863871.49</f>
        <v>1101884.3799999999</v>
      </c>
      <c r="CY21" s="107">
        <v>0</v>
      </c>
      <c r="CZ21" s="107">
        <v>0</v>
      </c>
      <c r="DA21" s="107">
        <v>0</v>
      </c>
    </row>
    <row r="22" spans="1:105" ht="24" customHeight="1">
      <c r="A22" s="358" t="s">
        <v>265</v>
      </c>
      <c r="B22" s="358"/>
      <c r="C22" s="358"/>
      <c r="D22" s="358"/>
      <c r="E22" s="358"/>
      <c r="F22" s="358"/>
      <c r="G22" s="358"/>
      <c r="H22" s="358"/>
      <c r="I22" s="416" t="s">
        <v>405</v>
      </c>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5"/>
      <c r="BZ22" s="415"/>
      <c r="CA22" s="415"/>
      <c r="CB22" s="415"/>
      <c r="CC22" s="415"/>
      <c r="CD22" s="415"/>
      <c r="CE22" s="415"/>
      <c r="CF22" s="415"/>
      <c r="CG22" s="415"/>
      <c r="CH22" s="415"/>
      <c r="CI22" s="415"/>
      <c r="CJ22" s="415"/>
      <c r="CK22" s="415"/>
      <c r="CL22" s="415"/>
      <c r="CM22" s="415"/>
      <c r="CN22" s="417" t="s">
        <v>267</v>
      </c>
      <c r="CO22" s="417"/>
      <c r="CP22" s="417"/>
      <c r="CQ22" s="417"/>
      <c r="CR22" s="417"/>
      <c r="CS22" s="417"/>
      <c r="CT22" s="417"/>
      <c r="CU22" s="417"/>
      <c r="CV22" s="72" t="s">
        <v>32</v>
      </c>
      <c r="CW22" s="72" t="s">
        <v>32</v>
      </c>
      <c r="CX22" s="107">
        <v>0</v>
      </c>
      <c r="CY22" s="107">
        <v>0</v>
      </c>
      <c r="CZ22" s="107">
        <v>0</v>
      </c>
      <c r="DA22" s="107">
        <v>0</v>
      </c>
    </row>
    <row r="23" spans="1:105" ht="15">
      <c r="A23" s="358"/>
      <c r="B23" s="358"/>
      <c r="C23" s="358"/>
      <c r="D23" s="358"/>
      <c r="E23" s="358"/>
      <c r="F23" s="358"/>
      <c r="G23" s="358"/>
      <c r="H23" s="358"/>
      <c r="I23" s="416" t="s">
        <v>393</v>
      </c>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c r="BA23" s="415"/>
      <c r="BB23" s="415"/>
      <c r="BC23" s="415"/>
      <c r="BD23" s="415"/>
      <c r="BE23" s="415"/>
      <c r="BF23" s="415"/>
      <c r="BG23" s="415"/>
      <c r="BH23" s="415"/>
      <c r="BI23" s="415"/>
      <c r="BJ23" s="415"/>
      <c r="BK23" s="415"/>
      <c r="BL23" s="415"/>
      <c r="BM23" s="415"/>
      <c r="BN23" s="415"/>
      <c r="BO23" s="415"/>
      <c r="BP23" s="415"/>
      <c r="BQ23" s="415"/>
      <c r="BR23" s="415"/>
      <c r="BS23" s="415"/>
      <c r="BT23" s="415"/>
      <c r="BU23" s="415"/>
      <c r="BV23" s="415"/>
      <c r="BW23" s="415"/>
      <c r="BX23" s="415"/>
      <c r="BY23" s="415"/>
      <c r="BZ23" s="415"/>
      <c r="CA23" s="415"/>
      <c r="CB23" s="415"/>
      <c r="CC23" s="415"/>
      <c r="CD23" s="415"/>
      <c r="CE23" s="415"/>
      <c r="CF23" s="415"/>
      <c r="CG23" s="415"/>
      <c r="CH23" s="415"/>
      <c r="CI23" s="415"/>
      <c r="CJ23" s="415"/>
      <c r="CK23" s="415"/>
      <c r="CL23" s="415"/>
      <c r="CM23" s="415"/>
      <c r="CN23" s="358" t="s">
        <v>406</v>
      </c>
      <c r="CO23" s="358"/>
      <c r="CP23" s="358"/>
      <c r="CQ23" s="358"/>
      <c r="CR23" s="358"/>
      <c r="CS23" s="358"/>
      <c r="CT23" s="358"/>
      <c r="CU23" s="358"/>
      <c r="CV23" s="72" t="s">
        <v>32</v>
      </c>
      <c r="CW23" s="72" t="s">
        <v>32</v>
      </c>
      <c r="CX23" s="107">
        <v>0</v>
      </c>
      <c r="CY23" s="107">
        <v>0</v>
      </c>
      <c r="CZ23" s="107">
        <v>0</v>
      </c>
      <c r="DA23" s="107">
        <v>0</v>
      </c>
    </row>
    <row r="24" spans="1:105" ht="24" customHeight="1">
      <c r="A24" s="358" t="s">
        <v>268</v>
      </c>
      <c r="B24" s="358"/>
      <c r="C24" s="358"/>
      <c r="D24" s="358"/>
      <c r="E24" s="358"/>
      <c r="F24" s="358"/>
      <c r="G24" s="358"/>
      <c r="H24" s="358"/>
      <c r="I24" s="416" t="s">
        <v>407</v>
      </c>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c r="BA24" s="415"/>
      <c r="BB24" s="415"/>
      <c r="BC24" s="415"/>
      <c r="BD24" s="415"/>
      <c r="BE24" s="415"/>
      <c r="BF24" s="415"/>
      <c r="BG24" s="415"/>
      <c r="BH24" s="415"/>
      <c r="BI24" s="415"/>
      <c r="BJ24" s="415"/>
      <c r="BK24" s="415"/>
      <c r="BL24" s="415"/>
      <c r="BM24" s="415"/>
      <c r="BN24" s="415"/>
      <c r="BO24" s="415"/>
      <c r="BP24" s="415"/>
      <c r="BQ24" s="415"/>
      <c r="BR24" s="415"/>
      <c r="BS24" s="415"/>
      <c r="BT24" s="415"/>
      <c r="BU24" s="415"/>
      <c r="BV24" s="415"/>
      <c r="BW24" s="415"/>
      <c r="BX24" s="415"/>
      <c r="BY24" s="415"/>
      <c r="BZ24" s="415"/>
      <c r="CA24" s="415"/>
      <c r="CB24" s="415"/>
      <c r="CC24" s="415"/>
      <c r="CD24" s="415"/>
      <c r="CE24" s="415"/>
      <c r="CF24" s="415"/>
      <c r="CG24" s="415"/>
      <c r="CH24" s="415"/>
      <c r="CI24" s="415"/>
      <c r="CJ24" s="415"/>
      <c r="CK24" s="415"/>
      <c r="CL24" s="415"/>
      <c r="CM24" s="415"/>
      <c r="CN24" s="417" t="s">
        <v>408</v>
      </c>
      <c r="CO24" s="417"/>
      <c r="CP24" s="417"/>
      <c r="CQ24" s="417"/>
      <c r="CR24" s="417"/>
      <c r="CS24" s="417"/>
      <c r="CT24" s="417"/>
      <c r="CU24" s="417"/>
      <c r="CV24" s="72" t="s">
        <v>32</v>
      </c>
      <c r="CW24" s="72" t="s">
        <v>32</v>
      </c>
      <c r="CX24" s="107">
        <v>0</v>
      </c>
      <c r="CY24" s="107">
        <v>0</v>
      </c>
      <c r="CZ24" s="107">
        <v>0</v>
      </c>
      <c r="DA24" s="107">
        <v>0</v>
      </c>
    </row>
    <row r="25" spans="1:105" ht="24" customHeight="1">
      <c r="A25" s="358" t="s">
        <v>271</v>
      </c>
      <c r="B25" s="358"/>
      <c r="C25" s="358"/>
      <c r="D25" s="358"/>
      <c r="E25" s="358"/>
      <c r="F25" s="358"/>
      <c r="G25" s="358"/>
      <c r="H25" s="358"/>
      <c r="I25" s="416" t="s">
        <v>409</v>
      </c>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c r="AY25" s="415"/>
      <c r="AZ25" s="415"/>
      <c r="BA25" s="415"/>
      <c r="BB25" s="415"/>
      <c r="BC25" s="415"/>
      <c r="BD25" s="415"/>
      <c r="BE25" s="415"/>
      <c r="BF25" s="415"/>
      <c r="BG25" s="415"/>
      <c r="BH25" s="415"/>
      <c r="BI25" s="415"/>
      <c r="BJ25" s="415"/>
      <c r="BK25" s="415"/>
      <c r="BL25" s="415"/>
      <c r="BM25" s="415"/>
      <c r="BN25" s="415"/>
      <c r="BO25" s="415"/>
      <c r="BP25" s="415"/>
      <c r="BQ25" s="415"/>
      <c r="BR25" s="415"/>
      <c r="BS25" s="415"/>
      <c r="BT25" s="415"/>
      <c r="BU25" s="415"/>
      <c r="BV25" s="415"/>
      <c r="BW25" s="415"/>
      <c r="BX25" s="415"/>
      <c r="BY25" s="415"/>
      <c r="BZ25" s="415"/>
      <c r="CA25" s="415"/>
      <c r="CB25" s="415"/>
      <c r="CC25" s="415"/>
      <c r="CD25" s="415"/>
      <c r="CE25" s="415"/>
      <c r="CF25" s="415"/>
      <c r="CG25" s="415"/>
      <c r="CH25" s="415"/>
      <c r="CI25" s="415"/>
      <c r="CJ25" s="415"/>
      <c r="CK25" s="415"/>
      <c r="CL25" s="415"/>
      <c r="CM25" s="415"/>
      <c r="CN25" s="358" t="s">
        <v>410</v>
      </c>
      <c r="CO25" s="358"/>
      <c r="CP25" s="358"/>
      <c r="CQ25" s="358"/>
      <c r="CR25" s="358"/>
      <c r="CS25" s="358"/>
      <c r="CT25" s="358"/>
      <c r="CU25" s="358"/>
      <c r="CV25" s="72" t="s">
        <v>32</v>
      </c>
      <c r="CW25" s="72" t="s">
        <v>32</v>
      </c>
      <c r="CX25" s="107">
        <v>0</v>
      </c>
      <c r="CY25" s="107">
        <v>0</v>
      </c>
      <c r="CZ25" s="107">
        <v>0</v>
      </c>
      <c r="DA25" s="107">
        <v>0</v>
      </c>
    </row>
    <row r="26" spans="1:105" ht="24" customHeight="1">
      <c r="A26" s="358" t="s">
        <v>273</v>
      </c>
      <c r="B26" s="358"/>
      <c r="C26" s="358"/>
      <c r="D26" s="358"/>
      <c r="E26" s="358"/>
      <c r="F26" s="358"/>
      <c r="G26" s="358"/>
      <c r="H26" s="358"/>
      <c r="I26" s="416" t="s">
        <v>411</v>
      </c>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c r="BB26" s="415"/>
      <c r="BC26" s="415"/>
      <c r="BD26" s="415"/>
      <c r="BE26" s="415"/>
      <c r="BF26" s="415"/>
      <c r="BG26" s="415"/>
      <c r="BH26" s="415"/>
      <c r="BI26" s="415"/>
      <c r="BJ26" s="415"/>
      <c r="BK26" s="415"/>
      <c r="BL26" s="415"/>
      <c r="BM26" s="415"/>
      <c r="BN26" s="415"/>
      <c r="BO26" s="415"/>
      <c r="BP26" s="415"/>
      <c r="BQ26" s="415"/>
      <c r="BR26" s="415"/>
      <c r="BS26" s="415"/>
      <c r="BT26" s="415"/>
      <c r="BU26" s="415"/>
      <c r="BV26" s="415"/>
      <c r="BW26" s="415"/>
      <c r="BX26" s="415"/>
      <c r="BY26" s="415"/>
      <c r="BZ26" s="415"/>
      <c r="CA26" s="415"/>
      <c r="CB26" s="415"/>
      <c r="CC26" s="415"/>
      <c r="CD26" s="415"/>
      <c r="CE26" s="415"/>
      <c r="CF26" s="415"/>
      <c r="CG26" s="415"/>
      <c r="CH26" s="415"/>
      <c r="CI26" s="415"/>
      <c r="CJ26" s="415"/>
      <c r="CK26" s="415"/>
      <c r="CL26" s="415"/>
      <c r="CM26" s="415"/>
      <c r="CN26" s="358" t="s">
        <v>412</v>
      </c>
      <c r="CO26" s="358"/>
      <c r="CP26" s="358"/>
      <c r="CQ26" s="358"/>
      <c r="CR26" s="358"/>
      <c r="CS26" s="358"/>
      <c r="CT26" s="358"/>
      <c r="CU26" s="358"/>
      <c r="CV26" s="72" t="s">
        <v>32</v>
      </c>
      <c r="CW26" s="72" t="s">
        <v>32</v>
      </c>
      <c r="CX26" s="107">
        <v>0</v>
      </c>
      <c r="CY26" s="107">
        <v>0</v>
      </c>
      <c r="CZ26" s="107">
        <v>0</v>
      </c>
      <c r="DA26" s="107">
        <v>0</v>
      </c>
    </row>
    <row r="27" spans="1:105" ht="24" customHeight="1">
      <c r="A27" s="358" t="s">
        <v>413</v>
      </c>
      <c r="B27" s="358"/>
      <c r="C27" s="358"/>
      <c r="D27" s="358"/>
      <c r="E27" s="358"/>
      <c r="F27" s="358"/>
      <c r="G27" s="358"/>
      <c r="H27" s="358"/>
      <c r="I27" s="416" t="s">
        <v>269</v>
      </c>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c r="BA27" s="415"/>
      <c r="BB27" s="415"/>
      <c r="BC27" s="415"/>
      <c r="BD27" s="415"/>
      <c r="BE27" s="415"/>
      <c r="BF27" s="415"/>
      <c r="BG27" s="415"/>
      <c r="BH27" s="415"/>
      <c r="BI27" s="415"/>
      <c r="BJ27" s="415"/>
      <c r="BK27" s="415"/>
      <c r="BL27" s="415"/>
      <c r="BM27" s="415"/>
      <c r="BN27" s="415"/>
      <c r="BO27" s="415"/>
      <c r="BP27" s="415"/>
      <c r="BQ27" s="415"/>
      <c r="BR27" s="415"/>
      <c r="BS27" s="415"/>
      <c r="BT27" s="415"/>
      <c r="BU27" s="415"/>
      <c r="BV27" s="415"/>
      <c r="BW27" s="415"/>
      <c r="BX27" s="415"/>
      <c r="BY27" s="415"/>
      <c r="BZ27" s="415"/>
      <c r="CA27" s="415"/>
      <c r="CB27" s="415"/>
      <c r="CC27" s="415"/>
      <c r="CD27" s="415"/>
      <c r="CE27" s="415"/>
      <c r="CF27" s="415"/>
      <c r="CG27" s="415"/>
      <c r="CH27" s="415"/>
      <c r="CI27" s="415"/>
      <c r="CJ27" s="415"/>
      <c r="CK27" s="415"/>
      <c r="CL27" s="415"/>
      <c r="CM27" s="415"/>
      <c r="CN27" s="358" t="s">
        <v>270</v>
      </c>
      <c r="CO27" s="358"/>
      <c r="CP27" s="358"/>
      <c r="CQ27" s="358"/>
      <c r="CR27" s="358"/>
      <c r="CS27" s="358"/>
      <c r="CT27" s="358"/>
      <c r="CU27" s="358"/>
      <c r="CV27" s="72" t="s">
        <v>235</v>
      </c>
      <c r="CW27" s="72" t="s">
        <v>32</v>
      </c>
      <c r="CX27" s="107">
        <f>CX30</f>
        <v>5481292.9800000004</v>
      </c>
      <c r="CY27" s="107">
        <v>5059979.82</v>
      </c>
      <c r="CZ27" s="107">
        <v>4781922.4400000004</v>
      </c>
      <c r="DA27" s="107">
        <v>0</v>
      </c>
    </row>
    <row r="28" spans="1:105" ht="24" customHeight="1">
      <c r="A28" s="358" t="s">
        <v>414</v>
      </c>
      <c r="B28" s="358"/>
      <c r="C28" s="358"/>
      <c r="D28" s="358"/>
      <c r="E28" s="358"/>
      <c r="F28" s="358"/>
      <c r="G28" s="358"/>
      <c r="H28" s="358"/>
      <c r="I28" s="416" t="s">
        <v>415</v>
      </c>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c r="AY28" s="415"/>
      <c r="AZ28" s="415"/>
      <c r="BA28" s="415"/>
      <c r="BB28" s="415"/>
      <c r="BC28" s="415"/>
      <c r="BD28" s="415"/>
      <c r="BE28" s="415"/>
      <c r="BF28" s="415"/>
      <c r="BG28" s="415"/>
      <c r="BH28" s="415"/>
      <c r="BI28" s="415"/>
      <c r="BJ28" s="415"/>
      <c r="BK28" s="415"/>
      <c r="BL28" s="415"/>
      <c r="BM28" s="415"/>
      <c r="BN28" s="415"/>
      <c r="BO28" s="415"/>
      <c r="BP28" s="415"/>
      <c r="BQ28" s="415"/>
      <c r="BR28" s="415"/>
      <c r="BS28" s="415"/>
      <c r="BT28" s="415"/>
      <c r="BU28" s="415"/>
      <c r="BV28" s="415"/>
      <c r="BW28" s="415"/>
      <c r="BX28" s="415"/>
      <c r="BY28" s="415"/>
      <c r="BZ28" s="415"/>
      <c r="CA28" s="415"/>
      <c r="CB28" s="415"/>
      <c r="CC28" s="415"/>
      <c r="CD28" s="415"/>
      <c r="CE28" s="415"/>
      <c r="CF28" s="415"/>
      <c r="CG28" s="415"/>
      <c r="CH28" s="415"/>
      <c r="CI28" s="415"/>
      <c r="CJ28" s="415"/>
      <c r="CK28" s="415"/>
      <c r="CL28" s="415"/>
      <c r="CM28" s="415"/>
      <c r="CN28" s="358" t="s">
        <v>272</v>
      </c>
      <c r="CO28" s="358"/>
      <c r="CP28" s="358"/>
      <c r="CQ28" s="358"/>
      <c r="CR28" s="358"/>
      <c r="CS28" s="358"/>
      <c r="CT28" s="358"/>
      <c r="CU28" s="358"/>
      <c r="CV28" s="72" t="s">
        <v>32</v>
      </c>
      <c r="CW28" s="72" t="s">
        <v>32</v>
      </c>
      <c r="CX28" s="107">
        <v>0</v>
      </c>
      <c r="CY28" s="107">
        <v>0</v>
      </c>
      <c r="CZ28" s="107">
        <v>0</v>
      </c>
      <c r="DA28" s="107">
        <v>0</v>
      </c>
    </row>
    <row r="29" spans="1:105" ht="15">
      <c r="A29" s="358"/>
      <c r="B29" s="358"/>
      <c r="C29" s="358"/>
      <c r="D29" s="358"/>
      <c r="E29" s="358"/>
      <c r="F29" s="358"/>
      <c r="G29" s="358"/>
      <c r="H29" s="358"/>
      <c r="I29" s="416" t="s">
        <v>393</v>
      </c>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5"/>
      <c r="AZ29" s="415"/>
      <c r="BA29" s="415"/>
      <c r="BB29" s="415"/>
      <c r="BC29" s="415"/>
      <c r="BD29" s="415"/>
      <c r="BE29" s="415"/>
      <c r="BF29" s="415"/>
      <c r="BG29" s="415"/>
      <c r="BH29" s="415"/>
      <c r="BI29" s="415"/>
      <c r="BJ29" s="415"/>
      <c r="BK29" s="415"/>
      <c r="BL29" s="415"/>
      <c r="BM29" s="415"/>
      <c r="BN29" s="415"/>
      <c r="BO29" s="415"/>
      <c r="BP29" s="415"/>
      <c r="BQ29" s="415"/>
      <c r="BR29" s="415"/>
      <c r="BS29" s="415"/>
      <c r="BT29" s="415"/>
      <c r="BU29" s="415"/>
      <c r="BV29" s="415"/>
      <c r="BW29" s="415"/>
      <c r="BX29" s="415"/>
      <c r="BY29" s="415"/>
      <c r="BZ29" s="415"/>
      <c r="CA29" s="415"/>
      <c r="CB29" s="415"/>
      <c r="CC29" s="415"/>
      <c r="CD29" s="415"/>
      <c r="CE29" s="415"/>
      <c r="CF29" s="415"/>
      <c r="CG29" s="415"/>
      <c r="CH29" s="415"/>
      <c r="CI29" s="415"/>
      <c r="CJ29" s="415"/>
      <c r="CK29" s="415"/>
      <c r="CL29" s="415"/>
      <c r="CM29" s="415"/>
      <c r="CN29" s="358" t="s">
        <v>416</v>
      </c>
      <c r="CO29" s="358"/>
      <c r="CP29" s="358"/>
      <c r="CQ29" s="358"/>
      <c r="CR29" s="358"/>
      <c r="CS29" s="358"/>
      <c r="CT29" s="358"/>
      <c r="CU29" s="358"/>
      <c r="CV29" s="72" t="s">
        <v>32</v>
      </c>
      <c r="CW29" s="72" t="s">
        <v>32</v>
      </c>
      <c r="CX29" s="107">
        <v>0</v>
      </c>
      <c r="CY29" s="107">
        <v>0</v>
      </c>
      <c r="CZ29" s="107">
        <v>0</v>
      </c>
      <c r="DA29" s="107">
        <v>0</v>
      </c>
    </row>
    <row r="30" spans="1:105" ht="15">
      <c r="A30" s="358" t="s">
        <v>417</v>
      </c>
      <c r="B30" s="358"/>
      <c r="C30" s="358"/>
      <c r="D30" s="358"/>
      <c r="E30" s="358"/>
      <c r="F30" s="358"/>
      <c r="G30" s="358"/>
      <c r="H30" s="358"/>
      <c r="I30" s="416" t="s">
        <v>418</v>
      </c>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M30" s="415"/>
      <c r="AN30" s="415"/>
      <c r="AO30" s="415"/>
      <c r="AP30" s="415"/>
      <c r="AQ30" s="415"/>
      <c r="AR30" s="415"/>
      <c r="AS30" s="415"/>
      <c r="AT30" s="415"/>
      <c r="AU30" s="415"/>
      <c r="AV30" s="415"/>
      <c r="AW30" s="415"/>
      <c r="AX30" s="415"/>
      <c r="AY30" s="415"/>
      <c r="AZ30" s="415"/>
      <c r="BA30" s="415"/>
      <c r="BB30" s="415"/>
      <c r="BC30" s="415"/>
      <c r="BD30" s="415"/>
      <c r="BE30" s="415"/>
      <c r="BF30" s="415"/>
      <c r="BG30" s="415"/>
      <c r="BH30" s="415"/>
      <c r="BI30" s="415"/>
      <c r="BJ30" s="415"/>
      <c r="BK30" s="415"/>
      <c r="BL30" s="415"/>
      <c r="BM30" s="415"/>
      <c r="BN30" s="415"/>
      <c r="BO30" s="415"/>
      <c r="BP30" s="415"/>
      <c r="BQ30" s="415"/>
      <c r="BR30" s="415"/>
      <c r="BS30" s="415"/>
      <c r="BT30" s="415"/>
      <c r="BU30" s="415"/>
      <c r="BV30" s="415"/>
      <c r="BW30" s="415"/>
      <c r="BX30" s="415"/>
      <c r="BY30" s="415"/>
      <c r="BZ30" s="415"/>
      <c r="CA30" s="415"/>
      <c r="CB30" s="415"/>
      <c r="CC30" s="415"/>
      <c r="CD30" s="415"/>
      <c r="CE30" s="415"/>
      <c r="CF30" s="415"/>
      <c r="CG30" s="415"/>
      <c r="CH30" s="415"/>
      <c r="CI30" s="415"/>
      <c r="CJ30" s="415"/>
      <c r="CK30" s="415"/>
      <c r="CL30" s="415"/>
      <c r="CM30" s="415"/>
      <c r="CN30" s="358" t="s">
        <v>274</v>
      </c>
      <c r="CO30" s="358"/>
      <c r="CP30" s="358"/>
      <c r="CQ30" s="358"/>
      <c r="CR30" s="358"/>
      <c r="CS30" s="358"/>
      <c r="CT30" s="358"/>
      <c r="CU30" s="358"/>
      <c r="CV30" s="72" t="s">
        <v>235</v>
      </c>
      <c r="CW30" s="72" t="s">
        <v>32</v>
      </c>
      <c r="CX30" s="107">
        <v>5481292.9800000004</v>
      </c>
      <c r="CY30" s="107">
        <v>5059979.82</v>
      </c>
      <c r="CZ30" s="107">
        <v>4781922.4400000004</v>
      </c>
      <c r="DA30" s="107">
        <v>0</v>
      </c>
    </row>
    <row r="31" spans="1:105" ht="41.25" customHeight="1">
      <c r="A31" s="355">
        <v>2</v>
      </c>
      <c r="B31" s="355"/>
      <c r="C31" s="355"/>
      <c r="D31" s="355"/>
      <c r="E31" s="355"/>
      <c r="F31" s="355"/>
      <c r="G31" s="355"/>
      <c r="H31" s="355"/>
      <c r="I31" s="418" t="s">
        <v>419</v>
      </c>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18"/>
      <c r="CM31" s="418"/>
      <c r="CN31" s="355" t="s">
        <v>276</v>
      </c>
      <c r="CO31" s="355"/>
      <c r="CP31" s="355"/>
      <c r="CQ31" s="355"/>
      <c r="CR31" s="355"/>
      <c r="CS31" s="355"/>
      <c r="CT31" s="355"/>
      <c r="CU31" s="355"/>
      <c r="CV31" s="72" t="s">
        <v>277</v>
      </c>
      <c r="CW31" s="72" t="s">
        <v>32</v>
      </c>
      <c r="CX31" s="107">
        <v>0</v>
      </c>
      <c r="CY31" s="107">
        <v>0</v>
      </c>
      <c r="CZ31" s="107">
        <v>0</v>
      </c>
      <c r="DA31" s="107">
        <v>0</v>
      </c>
    </row>
    <row r="32" spans="1:105" ht="24" customHeight="1">
      <c r="A32" s="358" t="s">
        <v>278</v>
      </c>
      <c r="B32" s="358"/>
      <c r="C32" s="358"/>
      <c r="D32" s="358"/>
      <c r="E32" s="358"/>
      <c r="F32" s="358"/>
      <c r="G32" s="358"/>
      <c r="H32" s="358"/>
      <c r="I32" s="416" t="s">
        <v>279</v>
      </c>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5"/>
      <c r="BF32" s="415"/>
      <c r="BG32" s="415"/>
      <c r="BH32" s="415"/>
      <c r="BI32" s="415"/>
      <c r="BJ32" s="415"/>
      <c r="BK32" s="415"/>
      <c r="BL32" s="415"/>
      <c r="BM32" s="415"/>
      <c r="BN32" s="415"/>
      <c r="BO32" s="415"/>
      <c r="BP32" s="415"/>
      <c r="BQ32" s="415"/>
      <c r="BR32" s="415"/>
      <c r="BS32" s="415"/>
      <c r="BT32" s="415"/>
      <c r="BU32" s="415"/>
      <c r="BV32" s="415"/>
      <c r="BW32" s="415"/>
      <c r="BX32" s="415"/>
      <c r="BY32" s="415"/>
      <c r="BZ32" s="415"/>
      <c r="CA32" s="415"/>
      <c r="CB32" s="415"/>
      <c r="CC32" s="415"/>
      <c r="CD32" s="415"/>
      <c r="CE32" s="415"/>
      <c r="CF32" s="415"/>
      <c r="CG32" s="415"/>
      <c r="CH32" s="415"/>
      <c r="CI32" s="415"/>
      <c r="CJ32" s="415"/>
      <c r="CK32" s="415"/>
      <c r="CL32" s="415"/>
      <c r="CM32" s="415"/>
      <c r="CN32" s="358" t="s">
        <v>280</v>
      </c>
      <c r="CO32" s="358"/>
      <c r="CP32" s="358"/>
      <c r="CQ32" s="358"/>
      <c r="CR32" s="358"/>
      <c r="CS32" s="358"/>
      <c r="CT32" s="358"/>
      <c r="CU32" s="358"/>
      <c r="CV32" s="72" t="s">
        <v>235</v>
      </c>
      <c r="CW32" s="72" t="s">
        <v>32</v>
      </c>
      <c r="CX32" s="107">
        <v>0</v>
      </c>
      <c r="CY32" s="107">
        <v>0</v>
      </c>
      <c r="CZ32" s="107">
        <v>0</v>
      </c>
      <c r="DA32" s="107">
        <v>0</v>
      </c>
    </row>
    <row r="33" spans="1:105" ht="24" customHeight="1">
      <c r="A33" s="358" t="s">
        <v>281</v>
      </c>
      <c r="B33" s="358"/>
      <c r="C33" s="358"/>
      <c r="D33" s="358"/>
      <c r="E33" s="358"/>
      <c r="F33" s="358"/>
      <c r="G33" s="358"/>
      <c r="H33" s="358"/>
      <c r="I33" s="416" t="s">
        <v>279</v>
      </c>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c r="AM33" s="415"/>
      <c r="AN33" s="415"/>
      <c r="AO33" s="415"/>
      <c r="AP33" s="415"/>
      <c r="AQ33" s="415"/>
      <c r="AR33" s="415"/>
      <c r="AS33" s="415"/>
      <c r="AT33" s="415"/>
      <c r="AU33" s="415"/>
      <c r="AV33" s="415"/>
      <c r="AW33" s="415"/>
      <c r="AX33" s="415"/>
      <c r="AY33" s="415"/>
      <c r="AZ33" s="415"/>
      <c r="BA33" s="415"/>
      <c r="BB33" s="415"/>
      <c r="BC33" s="415"/>
      <c r="BD33" s="415"/>
      <c r="BE33" s="415"/>
      <c r="BF33" s="415"/>
      <c r="BG33" s="415"/>
      <c r="BH33" s="415"/>
      <c r="BI33" s="415"/>
      <c r="BJ33" s="415"/>
      <c r="BK33" s="415"/>
      <c r="BL33" s="415"/>
      <c r="BM33" s="415"/>
      <c r="BN33" s="415"/>
      <c r="BO33" s="415"/>
      <c r="BP33" s="415"/>
      <c r="BQ33" s="415"/>
      <c r="BR33" s="415"/>
      <c r="BS33" s="415"/>
      <c r="BT33" s="415"/>
      <c r="BU33" s="415"/>
      <c r="BV33" s="415"/>
      <c r="BW33" s="415"/>
      <c r="BX33" s="415"/>
      <c r="BY33" s="415"/>
      <c r="BZ33" s="415"/>
      <c r="CA33" s="415"/>
      <c r="CB33" s="415"/>
      <c r="CC33" s="415"/>
      <c r="CD33" s="415"/>
      <c r="CE33" s="415"/>
      <c r="CF33" s="415"/>
      <c r="CG33" s="415"/>
      <c r="CH33" s="415"/>
      <c r="CI33" s="415"/>
      <c r="CJ33" s="415"/>
      <c r="CK33" s="415"/>
      <c r="CL33" s="415"/>
      <c r="CM33" s="415"/>
      <c r="CN33" s="358" t="s">
        <v>280</v>
      </c>
      <c r="CO33" s="358"/>
      <c r="CP33" s="358"/>
      <c r="CQ33" s="358"/>
      <c r="CR33" s="358"/>
      <c r="CS33" s="358"/>
      <c r="CT33" s="358"/>
      <c r="CU33" s="358"/>
      <c r="CV33" s="72" t="s">
        <v>282</v>
      </c>
      <c r="CW33" s="72" t="s">
        <v>32</v>
      </c>
      <c r="CX33" s="107">
        <v>0</v>
      </c>
      <c r="CY33" s="107">
        <v>0</v>
      </c>
      <c r="CZ33" s="107">
        <v>0</v>
      </c>
      <c r="DA33" s="107">
        <v>0</v>
      </c>
    </row>
    <row r="34" spans="1:105" ht="24" customHeight="1">
      <c r="A34" s="358" t="s">
        <v>283</v>
      </c>
      <c r="B34" s="358"/>
      <c r="C34" s="358"/>
      <c r="D34" s="358"/>
      <c r="E34" s="358"/>
      <c r="F34" s="358"/>
      <c r="G34" s="358"/>
      <c r="H34" s="358"/>
      <c r="I34" s="416" t="s">
        <v>279</v>
      </c>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15"/>
      <c r="AY34" s="415"/>
      <c r="AZ34" s="415"/>
      <c r="BA34" s="415"/>
      <c r="BB34" s="415"/>
      <c r="BC34" s="415"/>
      <c r="BD34" s="415"/>
      <c r="BE34" s="415"/>
      <c r="BF34" s="415"/>
      <c r="BG34" s="415"/>
      <c r="BH34" s="415"/>
      <c r="BI34" s="415"/>
      <c r="BJ34" s="415"/>
      <c r="BK34" s="415"/>
      <c r="BL34" s="415"/>
      <c r="BM34" s="415"/>
      <c r="BN34" s="415"/>
      <c r="BO34" s="415"/>
      <c r="BP34" s="415"/>
      <c r="BQ34" s="415"/>
      <c r="BR34" s="415"/>
      <c r="BS34" s="415"/>
      <c r="BT34" s="415"/>
      <c r="BU34" s="415"/>
      <c r="BV34" s="415"/>
      <c r="BW34" s="415"/>
      <c r="BX34" s="415"/>
      <c r="BY34" s="415"/>
      <c r="BZ34" s="415"/>
      <c r="CA34" s="415"/>
      <c r="CB34" s="415"/>
      <c r="CC34" s="415"/>
      <c r="CD34" s="415"/>
      <c r="CE34" s="415"/>
      <c r="CF34" s="415"/>
      <c r="CG34" s="415"/>
      <c r="CH34" s="415"/>
      <c r="CI34" s="415"/>
      <c r="CJ34" s="415"/>
      <c r="CK34" s="415"/>
      <c r="CL34" s="415"/>
      <c r="CM34" s="415"/>
      <c r="CN34" s="358" t="s">
        <v>280</v>
      </c>
      <c r="CO34" s="358"/>
      <c r="CP34" s="358"/>
      <c r="CQ34" s="358"/>
      <c r="CR34" s="358"/>
      <c r="CS34" s="358"/>
      <c r="CT34" s="358"/>
      <c r="CU34" s="358"/>
      <c r="CV34" s="72" t="s">
        <v>284</v>
      </c>
      <c r="CW34" s="72" t="s">
        <v>32</v>
      </c>
      <c r="CX34" s="107">
        <v>0</v>
      </c>
      <c r="CY34" s="107">
        <v>0</v>
      </c>
      <c r="CZ34" s="107">
        <v>0</v>
      </c>
      <c r="DA34" s="107">
        <v>0</v>
      </c>
    </row>
    <row r="35" spans="1:105" ht="25.5" customHeight="1">
      <c r="A35" s="355">
        <v>3</v>
      </c>
      <c r="B35" s="355"/>
      <c r="C35" s="355"/>
      <c r="D35" s="355"/>
      <c r="E35" s="355"/>
      <c r="F35" s="355"/>
      <c r="G35" s="355"/>
      <c r="H35" s="355"/>
      <c r="I35" s="418" t="s">
        <v>285</v>
      </c>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18"/>
      <c r="AX35" s="418"/>
      <c r="AY35" s="418"/>
      <c r="AZ35" s="418"/>
      <c r="BA35" s="418"/>
      <c r="BB35" s="418"/>
      <c r="BC35" s="418"/>
      <c r="BD35" s="418"/>
      <c r="BE35" s="418"/>
      <c r="BF35" s="418"/>
      <c r="BG35" s="418"/>
      <c r="BH35" s="418"/>
      <c r="BI35" s="418"/>
      <c r="BJ35" s="418"/>
      <c r="BK35" s="418"/>
      <c r="BL35" s="418"/>
      <c r="BM35" s="418"/>
      <c r="BN35" s="418"/>
      <c r="BO35" s="418"/>
      <c r="BP35" s="418"/>
      <c r="BQ35" s="418"/>
      <c r="BR35" s="418"/>
      <c r="BS35" s="418"/>
      <c r="BT35" s="418"/>
      <c r="BU35" s="418"/>
      <c r="BV35" s="418"/>
      <c r="BW35" s="418"/>
      <c r="BX35" s="418"/>
      <c r="BY35" s="418"/>
      <c r="BZ35" s="418"/>
      <c r="CA35" s="418"/>
      <c r="CB35" s="418"/>
      <c r="CC35" s="418"/>
      <c r="CD35" s="418"/>
      <c r="CE35" s="418"/>
      <c r="CF35" s="418"/>
      <c r="CG35" s="418"/>
      <c r="CH35" s="418"/>
      <c r="CI35" s="418"/>
      <c r="CJ35" s="418"/>
      <c r="CK35" s="418"/>
      <c r="CL35" s="418"/>
      <c r="CM35" s="418"/>
      <c r="CN35" s="355" t="s">
        <v>286</v>
      </c>
      <c r="CO35" s="355"/>
      <c r="CP35" s="355"/>
      <c r="CQ35" s="355"/>
      <c r="CR35" s="355"/>
      <c r="CS35" s="355"/>
      <c r="CT35" s="355"/>
      <c r="CU35" s="355"/>
      <c r="CV35" s="72" t="s">
        <v>277</v>
      </c>
      <c r="CW35" s="72" t="s">
        <v>32</v>
      </c>
      <c r="CX35" s="107">
        <v>0</v>
      </c>
      <c r="CY35" s="107">
        <v>0</v>
      </c>
      <c r="CZ35" s="107">
        <v>0</v>
      </c>
      <c r="DA35" s="107">
        <v>0</v>
      </c>
    </row>
    <row r="36" spans="1:105" ht="24" customHeight="1">
      <c r="A36" s="358" t="s">
        <v>287</v>
      </c>
      <c r="B36" s="358"/>
      <c r="C36" s="358"/>
      <c r="D36" s="358"/>
      <c r="E36" s="358"/>
      <c r="F36" s="358"/>
      <c r="G36" s="358"/>
      <c r="H36" s="358"/>
      <c r="I36" s="416" t="s">
        <v>279</v>
      </c>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5"/>
      <c r="BR36" s="415"/>
      <c r="BS36" s="415"/>
      <c r="BT36" s="415"/>
      <c r="BU36" s="415"/>
      <c r="BV36" s="415"/>
      <c r="BW36" s="415"/>
      <c r="BX36" s="415"/>
      <c r="BY36" s="415"/>
      <c r="BZ36" s="415"/>
      <c r="CA36" s="415"/>
      <c r="CB36" s="415"/>
      <c r="CC36" s="415"/>
      <c r="CD36" s="415"/>
      <c r="CE36" s="415"/>
      <c r="CF36" s="415"/>
      <c r="CG36" s="415"/>
      <c r="CH36" s="415"/>
      <c r="CI36" s="415"/>
      <c r="CJ36" s="415"/>
      <c r="CK36" s="415"/>
      <c r="CL36" s="415"/>
      <c r="CM36" s="415"/>
      <c r="CN36" s="358" t="s">
        <v>288</v>
      </c>
      <c r="CO36" s="358"/>
      <c r="CP36" s="358"/>
      <c r="CQ36" s="358"/>
      <c r="CR36" s="358"/>
      <c r="CS36" s="358"/>
      <c r="CT36" s="358"/>
      <c r="CU36" s="358"/>
      <c r="CV36" s="72" t="s">
        <v>235</v>
      </c>
      <c r="CW36" s="72" t="s">
        <v>32</v>
      </c>
      <c r="CX36" s="107">
        <v>0</v>
      </c>
      <c r="CY36" s="107">
        <v>0</v>
      </c>
      <c r="CZ36" s="107">
        <v>0</v>
      </c>
      <c r="DA36" s="107">
        <v>0</v>
      </c>
    </row>
    <row r="37" spans="1:105" ht="24" customHeight="1">
      <c r="A37" s="358" t="s">
        <v>289</v>
      </c>
      <c r="B37" s="358"/>
      <c r="C37" s="358"/>
      <c r="D37" s="358"/>
      <c r="E37" s="358"/>
      <c r="F37" s="358"/>
      <c r="G37" s="358"/>
      <c r="H37" s="358"/>
      <c r="I37" s="416" t="s">
        <v>279</v>
      </c>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5"/>
      <c r="BR37" s="415"/>
      <c r="BS37" s="415"/>
      <c r="BT37" s="415"/>
      <c r="BU37" s="415"/>
      <c r="BV37" s="415"/>
      <c r="BW37" s="415"/>
      <c r="BX37" s="415"/>
      <c r="BY37" s="415"/>
      <c r="BZ37" s="415"/>
      <c r="CA37" s="415"/>
      <c r="CB37" s="415"/>
      <c r="CC37" s="415"/>
      <c r="CD37" s="415"/>
      <c r="CE37" s="415"/>
      <c r="CF37" s="415"/>
      <c r="CG37" s="415"/>
      <c r="CH37" s="415"/>
      <c r="CI37" s="415"/>
      <c r="CJ37" s="415"/>
      <c r="CK37" s="415"/>
      <c r="CL37" s="415"/>
      <c r="CM37" s="415"/>
      <c r="CN37" s="358" t="s">
        <v>288</v>
      </c>
      <c r="CO37" s="358"/>
      <c r="CP37" s="358"/>
      <c r="CQ37" s="358"/>
      <c r="CR37" s="358"/>
      <c r="CS37" s="358"/>
      <c r="CT37" s="358"/>
      <c r="CU37" s="358"/>
      <c r="CV37" s="72" t="s">
        <v>282</v>
      </c>
      <c r="CW37" s="72" t="s">
        <v>32</v>
      </c>
      <c r="CX37" s="107">
        <v>0</v>
      </c>
      <c r="CY37" s="107">
        <v>0</v>
      </c>
      <c r="CZ37" s="107">
        <v>0</v>
      </c>
      <c r="DA37" s="107">
        <v>0</v>
      </c>
    </row>
    <row r="38" spans="1:105" ht="24" customHeight="1">
      <c r="A38" s="358" t="s">
        <v>290</v>
      </c>
      <c r="B38" s="358"/>
      <c r="C38" s="358"/>
      <c r="D38" s="358"/>
      <c r="E38" s="358"/>
      <c r="F38" s="358"/>
      <c r="G38" s="358"/>
      <c r="H38" s="358"/>
      <c r="I38" s="416" t="s">
        <v>279</v>
      </c>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5"/>
      <c r="BR38" s="415"/>
      <c r="BS38" s="415"/>
      <c r="BT38" s="415"/>
      <c r="BU38" s="415"/>
      <c r="BV38" s="415"/>
      <c r="BW38" s="415"/>
      <c r="BX38" s="415"/>
      <c r="BY38" s="415"/>
      <c r="BZ38" s="415"/>
      <c r="CA38" s="415"/>
      <c r="CB38" s="415"/>
      <c r="CC38" s="415"/>
      <c r="CD38" s="415"/>
      <c r="CE38" s="415"/>
      <c r="CF38" s="415"/>
      <c r="CG38" s="415"/>
      <c r="CH38" s="415"/>
      <c r="CI38" s="415"/>
      <c r="CJ38" s="415"/>
      <c r="CK38" s="415"/>
      <c r="CL38" s="415"/>
      <c r="CM38" s="415"/>
      <c r="CN38" s="358" t="s">
        <v>288</v>
      </c>
      <c r="CO38" s="358"/>
      <c r="CP38" s="358"/>
      <c r="CQ38" s="358"/>
      <c r="CR38" s="358"/>
      <c r="CS38" s="358"/>
      <c r="CT38" s="358"/>
      <c r="CU38" s="358"/>
      <c r="CV38" s="72" t="s">
        <v>284</v>
      </c>
      <c r="CW38" s="72" t="s">
        <v>32</v>
      </c>
      <c r="CX38" s="107">
        <v>0</v>
      </c>
      <c r="CY38" s="107">
        <v>0</v>
      </c>
      <c r="CZ38" s="107">
        <v>0</v>
      </c>
      <c r="DA38" s="107">
        <v>0</v>
      </c>
    </row>
    <row r="39" spans="1:105" ht="15"/>
    <row r="40" spans="1:105" ht="27.75" customHeight="1">
      <c r="A40" s="74"/>
      <c r="B40" s="74"/>
      <c r="C40" s="74"/>
      <c r="D40" s="74"/>
      <c r="E40" s="74"/>
      <c r="F40" s="74"/>
      <c r="G40" s="74"/>
      <c r="H40" s="74"/>
      <c r="I40" s="66" t="s">
        <v>291</v>
      </c>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368" t="s">
        <v>179</v>
      </c>
      <c r="AN40" s="368"/>
      <c r="AO40" s="368"/>
      <c r="AP40" s="368"/>
      <c r="AQ40" s="368"/>
      <c r="AR40" s="368"/>
      <c r="AS40" s="368"/>
      <c r="AT40" s="368"/>
      <c r="AU40" s="368"/>
      <c r="AV40" s="368"/>
      <c r="AW40" s="368"/>
      <c r="AX40" s="368"/>
      <c r="AY40" s="368"/>
      <c r="AZ40" s="368"/>
      <c r="BA40" s="368"/>
      <c r="BB40" s="368"/>
      <c r="BC40" s="368"/>
      <c r="BD40" s="368"/>
      <c r="BE40" s="74"/>
      <c r="BF40" s="74"/>
      <c r="BG40" s="368" t="s">
        <v>292</v>
      </c>
      <c r="BH40" s="368"/>
      <c r="BI40" s="368"/>
      <c r="BJ40" s="368"/>
      <c r="BK40" s="368"/>
      <c r="BL40" s="368"/>
      <c r="BM40" s="368"/>
      <c r="BN40" s="368"/>
      <c r="BO40" s="368"/>
      <c r="BP40" s="368"/>
      <c r="BQ40" s="368"/>
      <c r="BR40" s="368"/>
      <c r="BS40" s="368"/>
      <c r="BT40" s="368"/>
      <c r="BU40" s="368"/>
      <c r="BV40" s="368"/>
      <c r="BW40" s="368"/>
      <c r="BX40" s="368"/>
      <c r="BY40" s="74"/>
      <c r="BZ40" s="74"/>
      <c r="CA40" s="369" t="s">
        <v>293</v>
      </c>
      <c r="CB40" s="369"/>
      <c r="CC40" s="369"/>
      <c r="CD40" s="369"/>
      <c r="CE40" s="369"/>
      <c r="CF40" s="369"/>
      <c r="CG40" s="369"/>
      <c r="CH40" s="369"/>
      <c r="CI40" s="369"/>
      <c r="CJ40" s="369"/>
      <c r="CK40" s="369"/>
      <c r="CL40" s="369"/>
      <c r="CM40" s="369"/>
      <c r="CN40" s="369"/>
      <c r="CO40" s="369"/>
      <c r="CP40" s="369"/>
      <c r="CQ40" s="369"/>
      <c r="CR40" s="369"/>
    </row>
    <row r="41" spans="1:105" ht="11.25" customHeight="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370" t="s">
        <v>294</v>
      </c>
      <c r="AN41" s="370"/>
      <c r="AO41" s="370"/>
      <c r="AP41" s="370"/>
      <c r="AQ41" s="370"/>
      <c r="AR41" s="370"/>
      <c r="AS41" s="370"/>
      <c r="AT41" s="370"/>
      <c r="AU41" s="370"/>
      <c r="AV41" s="370"/>
      <c r="AW41" s="370"/>
      <c r="AX41" s="370"/>
      <c r="AY41" s="370"/>
      <c r="AZ41" s="370"/>
      <c r="BA41" s="370"/>
      <c r="BB41" s="370"/>
      <c r="BC41" s="370"/>
      <c r="BD41" s="370"/>
      <c r="BE41" s="74"/>
      <c r="BF41" s="74"/>
      <c r="BG41" s="370" t="s">
        <v>295</v>
      </c>
      <c r="BH41" s="370"/>
      <c r="BI41" s="370"/>
      <c r="BJ41" s="370"/>
      <c r="BK41" s="370"/>
      <c r="BL41" s="370"/>
      <c r="BM41" s="370"/>
      <c r="BN41" s="370"/>
      <c r="BO41" s="370"/>
      <c r="BP41" s="370"/>
      <c r="BQ41" s="370"/>
      <c r="BR41" s="370"/>
      <c r="BS41" s="370"/>
      <c r="BT41" s="370"/>
      <c r="BU41" s="370"/>
      <c r="BV41" s="370"/>
      <c r="BW41" s="370"/>
      <c r="BX41" s="370"/>
      <c r="BY41" s="74"/>
      <c r="BZ41" s="74"/>
      <c r="CA41" s="370" t="s">
        <v>296</v>
      </c>
      <c r="CB41" s="370"/>
      <c r="CC41" s="370"/>
      <c r="CD41" s="370"/>
      <c r="CE41" s="370"/>
      <c r="CF41" s="370"/>
      <c r="CG41" s="370"/>
      <c r="CH41" s="370"/>
      <c r="CI41" s="370"/>
      <c r="CJ41" s="370"/>
      <c r="CK41" s="370"/>
      <c r="CL41" s="370"/>
      <c r="CM41" s="370"/>
      <c r="CN41" s="370"/>
      <c r="CO41" s="370"/>
      <c r="CP41" s="370"/>
      <c r="CQ41" s="370"/>
      <c r="CR41" s="370"/>
    </row>
    <row r="42" spans="1:105" ht="3"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5"/>
      <c r="AN42" s="75"/>
      <c r="AO42" s="75"/>
      <c r="AP42" s="75"/>
      <c r="AQ42" s="75"/>
      <c r="AR42" s="75"/>
      <c r="AS42" s="75"/>
      <c r="AT42" s="75"/>
      <c r="AU42" s="75"/>
      <c r="AV42" s="75"/>
      <c r="AW42" s="75"/>
      <c r="AX42" s="75"/>
      <c r="AY42" s="75"/>
      <c r="AZ42" s="75"/>
      <c r="BA42" s="75"/>
      <c r="BB42" s="75"/>
      <c r="BC42" s="75"/>
      <c r="BD42" s="75"/>
      <c r="BE42" s="74"/>
      <c r="BF42" s="74"/>
      <c r="BG42" s="75"/>
      <c r="BH42" s="75"/>
      <c r="BI42" s="75"/>
      <c r="BJ42" s="75"/>
      <c r="BK42" s="75"/>
      <c r="BL42" s="75"/>
      <c r="BM42" s="75"/>
      <c r="BN42" s="75"/>
      <c r="BO42" s="75"/>
      <c r="BP42" s="75"/>
      <c r="BQ42" s="75"/>
      <c r="BR42" s="75"/>
      <c r="BS42" s="75"/>
      <c r="BT42" s="75"/>
      <c r="BU42" s="75"/>
      <c r="BV42" s="75"/>
      <c r="BW42" s="75"/>
      <c r="BX42" s="75"/>
      <c r="BY42" s="74"/>
      <c r="BZ42" s="74"/>
      <c r="CA42" s="75"/>
      <c r="CB42" s="75"/>
      <c r="CC42" s="75"/>
      <c r="CD42" s="75"/>
      <c r="CE42" s="75"/>
      <c r="CF42" s="75"/>
      <c r="CG42" s="75"/>
      <c r="CH42" s="75"/>
      <c r="CI42" s="75"/>
      <c r="CJ42" s="75"/>
      <c r="CK42" s="75"/>
      <c r="CL42" s="75"/>
      <c r="CM42" s="75"/>
      <c r="CN42" s="75"/>
      <c r="CO42" s="75"/>
      <c r="CP42" s="75"/>
      <c r="CQ42" s="75"/>
      <c r="CR42" s="75"/>
    </row>
    <row r="43" spans="1:105" ht="13.15" customHeight="1">
      <c r="A43" s="74"/>
      <c r="B43" s="74"/>
      <c r="C43" s="74"/>
      <c r="D43" s="74"/>
      <c r="E43" s="74"/>
      <c r="F43" s="74"/>
      <c r="G43" s="74"/>
      <c r="H43" s="74"/>
      <c r="I43" s="371" t="s">
        <v>297</v>
      </c>
      <c r="J43" s="371"/>
      <c r="K43" s="369"/>
      <c r="L43" s="369"/>
      <c r="M43" s="369"/>
      <c r="N43" s="372" t="s">
        <v>297</v>
      </c>
      <c r="O43" s="372"/>
      <c r="P43" s="74"/>
      <c r="Q43" s="369"/>
      <c r="R43" s="369"/>
      <c r="S43" s="369"/>
      <c r="T43" s="369"/>
      <c r="U43" s="369"/>
      <c r="V43" s="369"/>
      <c r="W43" s="369"/>
      <c r="X43" s="369"/>
      <c r="Y43" s="369"/>
      <c r="Z43" s="369"/>
      <c r="AA43" s="369"/>
      <c r="AB43" s="369"/>
      <c r="AC43" s="369"/>
      <c r="AD43" s="369"/>
      <c r="AE43" s="369"/>
      <c r="AF43" s="64"/>
      <c r="AG43" s="373" t="s">
        <v>235</v>
      </c>
      <c r="AH43" s="374"/>
      <c r="AI43" s="374"/>
      <c r="AJ43" s="374"/>
      <c r="AK43" s="374"/>
      <c r="AL43" s="66" t="s">
        <v>300</v>
      </c>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row>
    <row r="44" spans="1:105" ht="10.9" customHeight="1">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row>
    <row r="45" spans="1:105" ht="3" customHeight="1">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7"/>
      <c r="CN45" s="74"/>
      <c r="CO45" s="74"/>
      <c r="CP45" s="74"/>
      <c r="CQ45" s="74"/>
      <c r="CR45" s="74"/>
    </row>
    <row r="46" spans="1:105" ht="20.25" customHeight="1">
      <c r="A46" s="78" t="s">
        <v>301</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80"/>
      <c r="CN46" s="74"/>
      <c r="CO46" s="74"/>
      <c r="CP46" s="74"/>
      <c r="CQ46" s="74"/>
      <c r="CR46" s="74"/>
    </row>
    <row r="47" spans="1:105" ht="27.75" customHeight="1">
      <c r="A47" s="375" t="s">
        <v>302</v>
      </c>
      <c r="B47" s="376"/>
      <c r="C47" s="376"/>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7"/>
      <c r="CN47" s="74"/>
      <c r="CO47" s="74"/>
      <c r="CP47" s="74"/>
      <c r="CQ47" s="74"/>
      <c r="CR47" s="74"/>
    </row>
    <row r="48" spans="1:105" ht="7.9" customHeight="1">
      <c r="A48" s="378" t="s">
        <v>303</v>
      </c>
      <c r="B48" s="379"/>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79"/>
      <c r="AQ48" s="379"/>
      <c r="AR48" s="379"/>
      <c r="AS48" s="379"/>
      <c r="AT48" s="379"/>
      <c r="AU48" s="379"/>
      <c r="AV48" s="379"/>
      <c r="AW48" s="379"/>
      <c r="AX48" s="379"/>
      <c r="AY48" s="379"/>
      <c r="AZ48" s="379"/>
      <c r="BA48" s="379"/>
      <c r="BB48" s="379"/>
      <c r="BC48" s="379"/>
      <c r="BD48" s="379"/>
      <c r="BE48" s="379"/>
      <c r="BF48" s="379"/>
      <c r="BG48" s="379"/>
      <c r="BH48" s="379"/>
      <c r="BI48" s="379"/>
      <c r="BJ48" s="379"/>
      <c r="BK48" s="379"/>
      <c r="BL48" s="379"/>
      <c r="BM48" s="379"/>
      <c r="BN48" s="379"/>
      <c r="BO48" s="379"/>
      <c r="BP48" s="379"/>
      <c r="BQ48" s="379"/>
      <c r="BR48" s="379"/>
      <c r="BS48" s="379"/>
      <c r="BT48" s="379"/>
      <c r="BU48" s="379"/>
      <c r="BV48" s="379"/>
      <c r="BW48" s="379"/>
      <c r="BX48" s="379"/>
      <c r="BY48" s="379"/>
      <c r="BZ48" s="379"/>
      <c r="CA48" s="379"/>
      <c r="CB48" s="379"/>
      <c r="CC48" s="379"/>
      <c r="CD48" s="379"/>
      <c r="CE48" s="379"/>
      <c r="CF48" s="379"/>
      <c r="CG48" s="379"/>
      <c r="CH48" s="379"/>
      <c r="CI48" s="379"/>
      <c r="CJ48" s="379"/>
      <c r="CK48" s="379"/>
      <c r="CL48" s="379"/>
      <c r="CM48" s="380"/>
      <c r="CN48" s="74"/>
      <c r="CO48" s="74"/>
      <c r="CP48" s="74"/>
      <c r="CQ48" s="74"/>
      <c r="CR48" s="74"/>
    </row>
    <row r="49" spans="1:96" ht="6" customHeight="1">
      <c r="A49" s="81"/>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3"/>
      <c r="CN49" s="74"/>
      <c r="CO49" s="74"/>
      <c r="CP49" s="74"/>
      <c r="CQ49" s="74"/>
      <c r="CR49" s="74"/>
    </row>
    <row r="50" spans="1:96" ht="26.25" customHeight="1">
      <c r="A50" s="375"/>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79"/>
      <c r="AA50" s="79"/>
      <c r="AB50" s="79"/>
      <c r="AC50" s="79"/>
      <c r="AD50" s="79"/>
      <c r="AE50" s="79"/>
      <c r="AF50" s="79"/>
      <c r="AG50" s="79"/>
      <c r="AH50" s="376" t="s">
        <v>304</v>
      </c>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7"/>
      <c r="CN50" s="74"/>
      <c r="CO50" s="74"/>
      <c r="CP50" s="74"/>
      <c r="CQ50" s="74"/>
      <c r="CR50" s="74"/>
    </row>
    <row r="51" spans="1:96" ht="12.75" customHeight="1">
      <c r="A51" s="381" t="s">
        <v>305</v>
      </c>
      <c r="B51" s="370"/>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84"/>
      <c r="AA51" s="84"/>
      <c r="AB51" s="84"/>
      <c r="AC51" s="84"/>
      <c r="AD51" s="84"/>
      <c r="AE51" s="84"/>
      <c r="AF51" s="84"/>
      <c r="AG51" s="84"/>
      <c r="AH51" s="370" t="s">
        <v>199</v>
      </c>
      <c r="AI51" s="370"/>
      <c r="AJ51" s="370"/>
      <c r="AK51" s="370"/>
      <c r="AL51" s="370"/>
      <c r="AM51" s="370"/>
      <c r="AN51" s="370"/>
      <c r="AO51" s="370"/>
      <c r="AP51" s="370"/>
      <c r="AQ51" s="370"/>
      <c r="AR51" s="370"/>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c r="BT51" s="370"/>
      <c r="BU51" s="370"/>
      <c r="BV51" s="370"/>
      <c r="BW51" s="370"/>
      <c r="BX51" s="370"/>
      <c r="BY51" s="370"/>
      <c r="BZ51" s="370"/>
      <c r="CA51" s="370"/>
      <c r="CB51" s="370"/>
      <c r="CC51" s="370"/>
      <c r="CD51" s="370"/>
      <c r="CE51" s="370"/>
      <c r="CF51" s="370"/>
      <c r="CG51" s="370"/>
      <c r="CH51" s="370"/>
      <c r="CI51" s="370"/>
      <c r="CJ51" s="370"/>
      <c r="CK51" s="370"/>
      <c r="CL51" s="370"/>
      <c r="CM51" s="382"/>
      <c r="CN51" s="74"/>
      <c r="CO51" s="74"/>
      <c r="CP51" s="74"/>
      <c r="CQ51" s="74"/>
      <c r="CR51" s="74"/>
    </row>
    <row r="52" spans="1:96" ht="10.15" customHeight="1">
      <c r="A52" s="78"/>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80"/>
      <c r="CN52" s="74"/>
      <c r="CO52" s="74"/>
      <c r="CP52" s="74"/>
      <c r="CQ52" s="74"/>
      <c r="CR52" s="74"/>
    </row>
    <row r="53" spans="1:96" ht="32.25" customHeight="1">
      <c r="A53" s="383" t="s">
        <v>297</v>
      </c>
      <c r="B53" s="384"/>
      <c r="C53" s="411"/>
      <c r="D53" s="411"/>
      <c r="E53" s="411"/>
      <c r="F53" s="386" t="s">
        <v>297</v>
      </c>
      <c r="G53" s="386"/>
      <c r="H53" s="79"/>
      <c r="I53" s="412"/>
      <c r="J53" s="412"/>
      <c r="K53" s="412"/>
      <c r="L53" s="412"/>
      <c r="M53" s="412"/>
      <c r="N53" s="412"/>
      <c r="O53" s="412"/>
      <c r="P53" s="412"/>
      <c r="Q53" s="412"/>
      <c r="R53" s="412"/>
      <c r="S53" s="412"/>
      <c r="T53" s="412"/>
      <c r="U53" s="412"/>
      <c r="V53" s="412"/>
      <c r="W53" s="412"/>
      <c r="X53" s="384">
        <v>20</v>
      </c>
      <c r="Y53" s="384"/>
      <c r="Z53" s="384"/>
      <c r="AA53" s="387" t="s">
        <v>306</v>
      </c>
      <c r="AB53" s="387"/>
      <c r="AC53" s="387"/>
      <c r="AD53" s="85" t="s">
        <v>300</v>
      </c>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80"/>
      <c r="CN53" s="74"/>
      <c r="CO53" s="74"/>
      <c r="CP53" s="74"/>
      <c r="CQ53" s="74"/>
      <c r="CR53" s="74"/>
    </row>
    <row r="54" spans="1:96" ht="7.9" customHeight="1">
      <c r="A54" s="381"/>
      <c r="B54" s="370"/>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AH54" s="410"/>
      <c r="AI54" s="410"/>
      <c r="AJ54" s="410"/>
      <c r="AK54" s="410"/>
      <c r="AL54" s="410"/>
      <c r="AM54" s="410"/>
      <c r="AN54" s="410"/>
      <c r="AO54" s="410"/>
      <c r="AP54" s="410"/>
      <c r="AQ54" s="410"/>
      <c r="AR54" s="410"/>
      <c r="AS54" s="410"/>
      <c r="AT54" s="410"/>
      <c r="AU54" s="410"/>
      <c r="AV54" s="410"/>
      <c r="AW54" s="410"/>
      <c r="AX54" s="410"/>
      <c r="AY54" s="410"/>
      <c r="AZ54" s="410"/>
      <c r="BA54" s="410"/>
      <c r="BB54" s="410"/>
      <c r="BC54" s="410"/>
      <c r="BD54" s="410"/>
      <c r="BE54" s="410"/>
      <c r="BF54" s="410"/>
      <c r="BG54" s="410"/>
      <c r="BH54" s="410"/>
      <c r="BI54" s="410"/>
      <c r="BJ54" s="410"/>
      <c r="BK54" s="410"/>
      <c r="BL54" s="410"/>
      <c r="BM54" s="410"/>
      <c r="BN54" s="410"/>
      <c r="BO54" s="410"/>
      <c r="BP54" s="410"/>
      <c r="BQ54" s="410"/>
      <c r="BR54" s="410"/>
      <c r="BS54" s="410"/>
      <c r="BT54" s="410"/>
      <c r="BU54" s="410"/>
      <c r="BV54" s="410"/>
      <c r="BW54" s="410"/>
      <c r="BX54" s="410"/>
      <c r="BY54" s="410"/>
      <c r="BZ54" s="410"/>
      <c r="CA54" s="410"/>
      <c r="CB54" s="410"/>
      <c r="CC54" s="410"/>
      <c r="CD54" s="410"/>
      <c r="CE54" s="410"/>
      <c r="CF54" s="410"/>
      <c r="CG54" s="410"/>
      <c r="CH54" s="410"/>
      <c r="CI54" s="410"/>
      <c r="CJ54" s="410"/>
      <c r="CK54" s="410"/>
      <c r="CL54" s="410"/>
      <c r="CM54" s="382"/>
    </row>
    <row r="55" spans="1:96" ht="10.15" customHeight="1">
      <c r="A55" s="105"/>
      <c r="CM55" s="106"/>
    </row>
    <row r="56" spans="1:96" ht="3" customHeight="1">
      <c r="A56" s="86"/>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8"/>
    </row>
  </sheetData>
  <mergeCells count="132">
    <mergeCell ref="A54:Y54"/>
    <mergeCell ref="AH54:CM54"/>
    <mergeCell ref="A48:CM48"/>
    <mergeCell ref="A50:Y50"/>
    <mergeCell ref="AH50:CM50"/>
    <mergeCell ref="A51:Y51"/>
    <mergeCell ref="AH51:CM51"/>
    <mergeCell ref="A53:B53"/>
    <mergeCell ref="C53:E53"/>
    <mergeCell ref="F53:G53"/>
    <mergeCell ref="I53:W53"/>
    <mergeCell ref="X53:Z53"/>
    <mergeCell ref="AA53:AC53"/>
    <mergeCell ref="AM41:BD41"/>
    <mergeCell ref="BG41:BX41"/>
    <mergeCell ref="CA41:CR41"/>
    <mergeCell ref="I43:J43"/>
    <mergeCell ref="K43:M43"/>
    <mergeCell ref="N43:O43"/>
    <mergeCell ref="Q43:AE43"/>
    <mergeCell ref="AG43:AK43"/>
    <mergeCell ref="A47:CM47"/>
    <mergeCell ref="A37:H37"/>
    <mergeCell ref="I37:CM37"/>
    <mergeCell ref="CN37:CU37"/>
    <mergeCell ref="A38:H38"/>
    <mergeCell ref="I38:CM38"/>
    <mergeCell ref="CN38:CU38"/>
    <mergeCell ref="AM40:BD40"/>
    <mergeCell ref="BG40:BX40"/>
    <mergeCell ref="CA40:CR40"/>
    <mergeCell ref="A34:H34"/>
    <mergeCell ref="I34:CM34"/>
    <mergeCell ref="CN34:CU34"/>
    <mergeCell ref="A35:H35"/>
    <mergeCell ref="I35:CM35"/>
    <mergeCell ref="CN35:CU35"/>
    <mergeCell ref="A36:H36"/>
    <mergeCell ref="I36:CM36"/>
    <mergeCell ref="CN36:CU36"/>
    <mergeCell ref="A31:H31"/>
    <mergeCell ref="I31:CM31"/>
    <mergeCell ref="CN31:CU31"/>
    <mergeCell ref="A32:H32"/>
    <mergeCell ref="I32:CM32"/>
    <mergeCell ref="CN32:CU32"/>
    <mergeCell ref="A33:H33"/>
    <mergeCell ref="I33:CM33"/>
    <mergeCell ref="CN33:CU33"/>
    <mergeCell ref="A28:H28"/>
    <mergeCell ref="I28:CM28"/>
    <mergeCell ref="CN28:CU28"/>
    <mergeCell ref="A29:H29"/>
    <mergeCell ref="I29:CM29"/>
    <mergeCell ref="CN29:CU29"/>
    <mergeCell ref="A30:H30"/>
    <mergeCell ref="I30:CM30"/>
    <mergeCell ref="CN30:CU30"/>
    <mergeCell ref="A25:H25"/>
    <mergeCell ref="I25:CM25"/>
    <mergeCell ref="CN25:CU25"/>
    <mergeCell ref="A26:H26"/>
    <mergeCell ref="I26:CM26"/>
    <mergeCell ref="CN26:CU26"/>
    <mergeCell ref="A27:H27"/>
    <mergeCell ref="I27:CM27"/>
    <mergeCell ref="CN27:CU27"/>
    <mergeCell ref="A22:H22"/>
    <mergeCell ref="I22:CM22"/>
    <mergeCell ref="CN22:CU22"/>
    <mergeCell ref="A23:H23"/>
    <mergeCell ref="I23:CM23"/>
    <mergeCell ref="CN23:CU23"/>
    <mergeCell ref="A24:H24"/>
    <mergeCell ref="I24:CM24"/>
    <mergeCell ref="CN24:CU24"/>
    <mergeCell ref="A19:H19"/>
    <mergeCell ref="I19:CM19"/>
    <mergeCell ref="CN19:CU19"/>
    <mergeCell ref="A20:H20"/>
    <mergeCell ref="I20:CM20"/>
    <mergeCell ref="CN20:CU20"/>
    <mergeCell ref="A21:H21"/>
    <mergeCell ref="I21:CM21"/>
    <mergeCell ref="CN21:CU21"/>
    <mergeCell ref="A16:H16"/>
    <mergeCell ref="I16:CM16"/>
    <mergeCell ref="CN16:CU16"/>
    <mergeCell ref="A17:H17"/>
    <mergeCell ref="I17:CM17"/>
    <mergeCell ref="CN17:CU17"/>
    <mergeCell ref="A18:H18"/>
    <mergeCell ref="I18:CM18"/>
    <mergeCell ref="CN18:CU18"/>
    <mergeCell ref="A13:H13"/>
    <mergeCell ref="I13:CM13"/>
    <mergeCell ref="CN13:CU13"/>
    <mergeCell ref="A14:H14"/>
    <mergeCell ref="I14:CM14"/>
    <mergeCell ref="CN14:CU14"/>
    <mergeCell ref="A15:H15"/>
    <mergeCell ref="I15:CM15"/>
    <mergeCell ref="CN15:CU15"/>
    <mergeCell ref="A10:H10"/>
    <mergeCell ref="I10:CM10"/>
    <mergeCell ref="CN10:CU10"/>
    <mergeCell ref="A11:H11"/>
    <mergeCell ref="I11:CM11"/>
    <mergeCell ref="CN11:CU11"/>
    <mergeCell ref="A12:H12"/>
    <mergeCell ref="I12:CM12"/>
    <mergeCell ref="CN12:CU12"/>
    <mergeCell ref="A7:H7"/>
    <mergeCell ref="I7:CM7"/>
    <mergeCell ref="CN7:CU7"/>
    <mergeCell ref="A8:H8"/>
    <mergeCell ref="I8:CM8"/>
    <mergeCell ref="CN8:CU8"/>
    <mergeCell ref="A9:H9"/>
    <mergeCell ref="I9:CM9"/>
    <mergeCell ref="CN9:CU9"/>
    <mergeCell ref="B1:DA1"/>
    <mergeCell ref="A3:H5"/>
    <mergeCell ref="I3:CM5"/>
    <mergeCell ref="CN3:CU5"/>
    <mergeCell ref="CV3:CV5"/>
    <mergeCell ref="CW3:CW5"/>
    <mergeCell ref="CX3:DA3"/>
    <mergeCell ref="DA4:DA5"/>
    <mergeCell ref="A6:H6"/>
    <mergeCell ref="I6:CM6"/>
    <mergeCell ref="CN6:CU6"/>
  </mergeCells>
  <pageMargins left="0.59055118110236238" right="0.51181102362204722" top="0.78740157480314954" bottom="0.31496062992125984" header="0.19685039370078738" footer="0.19685039370078738"/>
  <pageSetup paperSize="9" scale="58" orientation="portrait" r:id="rId1"/>
  <headerFooter>
    <oddFooter>&amp;C &amp;"Times New Roman"&amp;10Бюджет городского округа город Сургут</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indexed="2"/>
    <pageSetUpPr fitToPage="1"/>
  </sheetPr>
  <dimension ref="A4:C17"/>
  <sheetViews>
    <sheetView zoomScale="40" workbookViewId="0">
      <selection activeCell="K17" sqref="K17"/>
    </sheetView>
  </sheetViews>
  <sheetFormatPr defaultRowHeight="15"/>
  <cols>
    <col min="2" max="2" width="128.85546875" bestFit="1" customWidth="1"/>
  </cols>
  <sheetData>
    <row r="4" spans="1:3">
      <c r="A4" s="108"/>
      <c r="B4" s="108"/>
      <c r="C4" s="108"/>
    </row>
    <row r="6" spans="1:3" ht="276.75">
      <c r="B6" s="109" t="s">
        <v>420</v>
      </c>
    </row>
    <row r="8" spans="1:3">
      <c r="A8" s="108"/>
      <c r="B8" s="108"/>
      <c r="C8" s="108"/>
    </row>
    <row r="10" spans="1:3" ht="148.5" customHeight="1">
      <c r="B10" s="110" t="s">
        <v>421</v>
      </c>
    </row>
    <row r="11" spans="1:3">
      <c r="A11" s="108"/>
      <c r="B11" s="108"/>
      <c r="C11" s="108"/>
    </row>
    <row r="13" spans="1:3" ht="210.75" customHeight="1">
      <c r="B13" s="110" t="s">
        <v>422</v>
      </c>
    </row>
    <row r="15" spans="1:3">
      <c r="A15" s="108"/>
      <c r="B15" s="108"/>
      <c r="C15" s="108"/>
    </row>
    <row r="17" spans="2:2" ht="303.75" customHeight="1">
      <c r="B17" s="109" t="s">
        <v>423</v>
      </c>
    </row>
  </sheetData>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31</vt:i4>
      </vt:variant>
    </vt:vector>
  </HeadingPairs>
  <TitlesOfParts>
    <vt:vector size="41" baseType="lpstr">
      <vt:lpstr>Титульный</vt:lpstr>
      <vt:lpstr>ФХД_ Поступления и выплаты</vt:lpstr>
      <vt:lpstr>Поступления и выплаты</vt:lpstr>
      <vt:lpstr>ФХД_ Поступления и выплаты АЦК</vt:lpstr>
      <vt:lpstr>ФХД_ Сведения по выплатам на з</vt:lpstr>
      <vt:lpstr>Лист3</vt:lpstr>
      <vt:lpstr>ФХД_ Сведения по выплатам н (2</vt:lpstr>
      <vt:lpstr>ФХД_ Сведения по выплатам АЦК</vt:lpstr>
      <vt:lpstr>НАБЛЮДАТЕЛЬНЫЙ</vt:lpstr>
      <vt:lpstr>ФХД_ Сведения по выплатам</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Поступления и выплаты АЦК'!IS_DOCUMENT</vt:lpstr>
      <vt:lpstr>'ФХД_ Сведения по выплатам'!IS_DOCUMENT</vt:lpstr>
      <vt:lpstr>'ФХД_ Сведения по выплатам АЦК'!IS_DOCUMENT</vt:lpstr>
      <vt:lpstr>'ФХД_ Сведения по выплатам н (2'!IS_DOCUMENT</vt:lpstr>
      <vt:lpstr>'ФХД_ Сведения по выплатам на з'!IS_DOCUMENT</vt:lpstr>
      <vt:lpstr>Лист3!Print_Titles</vt:lpstr>
      <vt:lpstr>'Поступления и выплаты'!Print_Titles</vt:lpstr>
      <vt:lpstr>Лист3!Область_печати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Поступления и выплаты АЦК'!Область_печати</vt:lpstr>
      <vt:lpstr>'ФХД_ Сведения по выплатам'!Область_печати</vt:lpstr>
      <vt:lpstr>'ФХД_ Сведения по выплатам АЦК'!Область_печати</vt:lpstr>
      <vt:lpstr>'ФХД_ Сведения по выплатам н (2'!Область_печати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Экономист</cp:lastModifiedBy>
  <cp:revision>1</cp:revision>
  <cp:lastPrinted>2022-01-12T10:27:55Z</cp:lastPrinted>
  <dcterms:created xsi:type="dcterms:W3CDTF">2006-09-16T00:00:00Z</dcterms:created>
  <dcterms:modified xsi:type="dcterms:W3CDTF">2022-01-28T04:04:10Z</dcterms:modified>
</cp:coreProperties>
</file>